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53.xml" ContentType="application/vnd.openxmlformats-officedocument.spreadsheetml.worksheet+xml"/>
  <Override PartName="/xl/worksheets/sheet13.xml" ContentType="application/vnd.openxmlformats-officedocument.spreadsheetml.worksheet+xml"/>
  <Override PartName="/xl/worksheets/sheet42.xml" ContentType="application/vnd.openxmlformats-officedocument.spreadsheetml.worksheet+xml"/>
  <Override PartName="/xl/worksheets/sheet60.xml" ContentType="application/vnd.openxmlformats-officedocument.spreadsheetml.worksheet+xml"/>
  <Override PartName="/xl/styles.xml" ContentType="application/vnd.openxmlformats-officedocument.spreadsheetml.styles+xml"/>
  <Override PartName="/xl/comments8.xml" ContentType="application/vnd.openxmlformats-officedocument.spreadsheetml.comments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comments29.xml" ContentType="application/vnd.openxmlformats-officedocument.spreadsheetml.comments+xml"/>
  <Override PartName="/xl/comments58.xml" ContentType="application/vnd.openxmlformats-officedocument.spreadsheetml.comments+xml"/>
  <Default Extension="xml" ContentType="application/xml"/>
  <Override PartName="/xl/comments4.xml" ContentType="application/vnd.openxmlformats-officedocument.spreadsheetml.comments+xml"/>
  <Override PartName="/xl/comments18.xml" ContentType="application/vnd.openxmlformats-officedocument.spreadsheetml.comments+xml"/>
  <Override PartName="/xl/comments47.xml" ContentType="application/vnd.openxmlformats-officedocument.spreadsheetml.comments+xml"/>
  <Override PartName="/xl/worksheets/sheet3.xml" ContentType="application/vnd.openxmlformats-officedocument.spreadsheetml.worksheet+xml"/>
  <Override PartName="/xl/comments25.xml" ContentType="application/vnd.openxmlformats-officedocument.spreadsheetml.comments+xml"/>
  <Override PartName="/xl/comments36.xml" ContentType="application/vnd.openxmlformats-officedocument.spreadsheetml.comments+xml"/>
  <Override PartName="/xl/comments54.xml" ContentType="application/vnd.openxmlformats-officedocument.spreadsheetml.comments+xml"/>
  <Override PartName="/xl/externalLinks/externalLink1.xml" ContentType="application/vnd.openxmlformats-officedocument.spreadsheetml.externalLink+xml"/>
  <Override PartName="/xl/comments14.xml" ContentType="application/vnd.openxmlformats-officedocument.spreadsheetml.comments+xml"/>
  <Override PartName="/xl/comments43.xml" ContentType="application/vnd.openxmlformats-officedocument.spreadsheetml.comments+xml"/>
  <Override PartName="/xl/comments61.xml" ContentType="application/vnd.openxmlformats-officedocument.spreadsheetml.comments+xml"/>
  <Override PartName="/xl/worksheets/sheet29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sharedStrings.xml" ContentType="application/vnd.openxmlformats-officedocument.spreadsheetml.sharedStrings+xml"/>
  <Override PartName="/xl/comments21.xml" ContentType="application/vnd.openxmlformats-officedocument.spreadsheetml.comments+xml"/>
  <Override PartName="/xl/comments32.xml" ContentType="application/vnd.openxmlformats-officedocument.spreadsheetml.comments+xml"/>
  <Override PartName="/xl/comments50.xml" ContentType="application/vnd.openxmlformats-officedocument.spreadsheetml.comments+xml"/>
  <Override PartName="/xl/worksheets/sheet18.xml" ContentType="application/vnd.openxmlformats-officedocument.spreadsheetml.worksheet+xml"/>
  <Override PartName="/xl/worksheets/sheet36.xml" ContentType="application/vnd.openxmlformats-officedocument.spreadsheetml.worksheet+xml"/>
  <Override PartName="/xl/worksheets/sheet54.xml" ContentType="application/vnd.openxmlformats-officedocument.spreadsheetml.worksheet+xml"/>
  <Override PartName="/xl/worksheets/sheet65.xml" ContentType="application/vnd.openxmlformats-officedocument.spreadsheetml.worksheet+xml"/>
  <Override PartName="/xl/comments10.xml" ContentType="application/vnd.openxmlformats-officedocument.spreadsheetml.comment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comments9.xml" ContentType="application/vnd.openxmlformats-officedocument.spreadsheetml.comments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comments7.xml" ContentType="application/vnd.openxmlformats-officedocument.spreadsheetml.comments+xml"/>
  <Override PartName="/xl/comments39.xml" ContentType="application/vnd.openxmlformats-officedocument.spreadsheetml.comments+xml"/>
  <Override PartName="/xl/comments48.xml" ContentType="application/vnd.openxmlformats-officedocument.spreadsheetml.comments+xml"/>
  <Override PartName="/xl/comments59.xml" ContentType="application/vnd.openxmlformats-officedocument.spreadsheetml.comments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omments5.xml" ContentType="application/vnd.openxmlformats-officedocument.spreadsheetml.comments+xml"/>
  <Override PartName="/xl/comments19.xml" ContentType="application/vnd.openxmlformats-officedocument.spreadsheetml.comments+xml"/>
  <Override PartName="/xl/comments28.xml" ContentType="application/vnd.openxmlformats-officedocument.spreadsheetml.comments+xml"/>
  <Override PartName="/xl/comments37.xml" ContentType="application/vnd.openxmlformats-officedocument.spreadsheetml.comments+xml"/>
  <Override PartName="/xl/comments46.xml" ContentType="application/vnd.openxmlformats-officedocument.spreadsheetml.comments+xml"/>
  <Override PartName="/xl/comments57.xml" ContentType="application/vnd.openxmlformats-officedocument.spreadsheetml.comments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3.xml" ContentType="application/vnd.openxmlformats-officedocument.spreadsheetml.comments+xml"/>
  <Override PartName="/xl/comments17.xml" ContentType="application/vnd.openxmlformats-officedocument.spreadsheetml.comments+xml"/>
  <Override PartName="/xl/comments26.xml" ContentType="application/vnd.openxmlformats-officedocument.spreadsheetml.comments+xml"/>
  <Override PartName="/xl/comments35.xml" ContentType="application/vnd.openxmlformats-officedocument.spreadsheetml.comments+xml"/>
  <Override PartName="/xl/comments44.xml" ContentType="application/vnd.openxmlformats-officedocument.spreadsheetml.comments+xml"/>
  <Override PartName="/xl/comments55.xml" ContentType="application/vnd.openxmlformats-officedocument.spreadsheetml.comments+xml"/>
  <Override PartName="/xl/drawings/drawing1.xml" ContentType="application/vnd.openxmlformats-officedocument.drawing+xml"/>
  <Override PartName="/xl/comments64.xml" ContentType="application/vnd.openxmlformats-officedocument.spreadsheetml.comments+xml"/>
  <Override PartName="/xl/worksheets/sheet59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omments15.xml" ContentType="application/vnd.openxmlformats-officedocument.spreadsheetml.comments+xml"/>
  <Override PartName="/xl/comments24.xml" ContentType="application/vnd.openxmlformats-officedocument.spreadsheetml.comments+xml"/>
  <Override PartName="/xl/comments33.xml" ContentType="application/vnd.openxmlformats-officedocument.spreadsheetml.comments+xml"/>
  <Override PartName="/xl/comments42.xml" ContentType="application/vnd.openxmlformats-officedocument.spreadsheetml.comments+xml"/>
  <Override PartName="/xl/comments51.xml" ContentType="application/vnd.openxmlformats-officedocument.spreadsheetml.comments+xml"/>
  <Override PartName="/xl/comments53.xml" ContentType="application/vnd.openxmlformats-officedocument.spreadsheetml.comments+xml"/>
  <Override PartName="/xl/comments62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comments13.xml" ContentType="application/vnd.openxmlformats-officedocument.spreadsheetml.comments+xml"/>
  <Override PartName="/xl/comments22.xml" ContentType="application/vnd.openxmlformats-officedocument.spreadsheetml.comments+xml"/>
  <Override PartName="/xl/comments31.xml" ContentType="application/vnd.openxmlformats-officedocument.spreadsheetml.comments+xml"/>
  <Override PartName="/xl/comments40.xml" ContentType="application/vnd.openxmlformats-officedocument.spreadsheetml.comments+xml"/>
  <Override PartName="/xl/comments60.xml" ContentType="application/vnd.openxmlformats-officedocument.spreadsheetml.comments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xl/chartsheets/sheet1.xml" ContentType="application/vnd.openxmlformats-officedocument.spreadsheetml.chartsheet+xml"/>
  <Override PartName="/xl/worksheets/sheet64.xml" ContentType="application/vnd.openxmlformats-officedocument.spreadsheetml.worksheet+xml"/>
  <Override PartName="/xl/comments11.xml" ContentType="application/vnd.openxmlformats-officedocument.spreadsheetml.comments+xml"/>
  <Override PartName="/xl/comments20.xml" ContentType="application/vnd.openxmlformats-officedocument.spreadsheetml.comments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44.xml" ContentType="application/vnd.openxmlformats-officedocument.spreadsheetml.worksheet+xml"/>
  <Override PartName="/xl/worksheets/sheet62.xml" ContentType="application/vnd.openxmlformats-officedocument.spreadsheetml.worksheet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40.xml" ContentType="application/vnd.openxmlformats-officedocument.spreadsheetml.worksheet+xml"/>
  <Override PartName="/xl/comments6.xml" ContentType="application/vnd.openxmlformats-officedocument.spreadsheetml.comments+xml"/>
  <Override PartName="/xl/comments49.xml" ContentType="application/vnd.openxmlformats-officedocument.spreadsheetml.comments+xml"/>
  <Default Extension="rels" ContentType="application/vnd.openxmlformats-package.relationships+xml"/>
  <Override PartName="/xl/worksheets/sheet5.xml" ContentType="application/vnd.openxmlformats-officedocument.spreadsheetml.worksheet+xml"/>
  <Override PartName="/xl/comments27.xml" ContentType="application/vnd.openxmlformats-officedocument.spreadsheetml.comments+xml"/>
  <Override PartName="/xl/comments38.xml" ContentType="application/vnd.openxmlformats-officedocument.spreadsheetml.comments+xml"/>
  <Override PartName="/xl/comments56.xml" ContentType="application/vnd.openxmlformats-officedocument.spreadsheetml.comments+xml"/>
  <Override PartName="/xl/comments2.xml" ContentType="application/vnd.openxmlformats-officedocument.spreadsheetml.comments+xml"/>
  <Override PartName="/xl/comments16.xml" ContentType="application/vnd.openxmlformats-officedocument.spreadsheetml.comments+xml"/>
  <Override PartName="/xl/comments45.xml" ContentType="application/vnd.openxmlformats-officedocument.spreadsheetml.comments+xml"/>
  <Override PartName="/xl/comments63.xml" ContentType="application/vnd.openxmlformats-officedocument.spreadsheetml.comments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comments23.xml" ContentType="application/vnd.openxmlformats-officedocument.spreadsheetml.comments+xml"/>
  <Override PartName="/xl/comments34.xml" ContentType="application/vnd.openxmlformats-officedocument.spreadsheetml.comments+xml"/>
  <Override PartName="/xl/comments52.xml" ContentType="application/vnd.openxmlformats-officedocument.spreadsheetml.comments+xml"/>
  <Override PartName="/xl/worksheets/sheet38.xml" ContentType="application/vnd.openxmlformats-officedocument.spreadsheetml.worksheet+xml"/>
  <Override PartName="/xl/comments12.xml" ContentType="application/vnd.openxmlformats-officedocument.spreadsheetml.comments+xml"/>
  <Override PartName="/xl/comments41.xml" ContentType="application/vnd.openxmlformats-officedocument.spreadsheetml.comments+xml"/>
  <Override PartName="/xl/worksheets/sheet27.xml" ContentType="application/vnd.openxmlformats-officedocument.spreadsheetml.worksheet+xml"/>
  <Override PartName="/xl/worksheets/sheet45.xml" ContentType="application/vnd.openxmlformats-officedocument.spreadsheetml.worksheet+xml"/>
  <Override PartName="/xl/worksheets/sheet56.xml" ContentType="application/vnd.openxmlformats-officedocument.spreadsheetml.worksheet+xml"/>
  <Override PartName="/xl/comments30.xml" ContentType="application/vnd.openxmlformats-officedocument.spreadsheetml.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120" windowWidth="15135" windowHeight="9300" tabRatio="917" firstSheet="45" activeTab="59"/>
  </bookViews>
  <sheets>
    <sheet name="03-16 Rom" sheetId="81" r:id="rId1"/>
    <sheet name="03-23 Man" sheetId="82" r:id="rId2"/>
    <sheet name="04-06 Gal" sheetId="83" r:id="rId3"/>
    <sheet name="04-13 Cre" sheetId="84" r:id="rId4"/>
    <sheet name="04-13 Can" sheetId="88" r:id="rId5"/>
    <sheet name="04-13 Vol" sheetId="85" r:id="rId6"/>
    <sheet name="05-01 Pav" sheetId="91" r:id="rId7"/>
    <sheet name="05-01 Bus" sheetId="92" r:id="rId8"/>
    <sheet name="05-10 Cal" sheetId="93" r:id="rId9"/>
    <sheet name="05-11 Rim" sheetId="94" r:id="rId10"/>
    <sheet name="05-18 Pie" sheetId="95" r:id="rId11"/>
    <sheet name="05-18 Man" sheetId="96" r:id="rId12"/>
    <sheet name="05-25 Pia" sheetId="99" r:id="rId13"/>
    <sheet name="05-25 Mil" sheetId="101" r:id="rId14"/>
    <sheet name="06-01 Rap" sheetId="104" r:id="rId15"/>
    <sheet name="06-01 Eol" sheetId="102" r:id="rId16"/>
    <sheet name="06-01 Nib" sheetId="103" r:id="rId17"/>
    <sheet name="06-02 Nol" sheetId="105" r:id="rId18"/>
    <sheet name="06-04 IT1" sheetId="106" r:id="rId19"/>
    <sheet name="06-05 IT2" sheetId="107" r:id="rId20"/>
    <sheet name="06-07 IT4" sheetId="108" r:id="rId21"/>
    <sheet name="06-08 IT5" sheetId="109" r:id="rId22"/>
    <sheet name="06-14 Bar" sheetId="111" r:id="rId23"/>
    <sheet name="06-21 Lus" sheetId="154" r:id="rId24"/>
    <sheet name="06-22 Idr" sheetId="112" r:id="rId25"/>
    <sheet name="06-22 Id" sheetId="113" r:id="rId26"/>
    <sheet name="06-22 Bar" sheetId="114" r:id="rId27"/>
    <sheet name="06-28 Sir" sheetId="115" r:id="rId28"/>
    <sheet name="06-29 Don" sheetId="117" r:id="rId29"/>
    <sheet name="07-05 Rev" sheetId="118" r:id="rId30"/>
    <sheet name="07-06 Ise" sheetId="119" r:id="rId31"/>
    <sheet name="07-06 Par" sheetId="121" r:id="rId32"/>
    <sheet name="07-18 SOC" sheetId="122" r:id="rId33"/>
    <sheet name="07-20 Lec" sheetId="123" r:id="rId34"/>
    <sheet name="07-20 Bra" sheetId="125" r:id="rId35"/>
    <sheet name="07-20 Led" sheetId="126" r:id="rId36"/>
    <sheet name="07-27 Cor" sheetId="128" r:id="rId37"/>
    <sheet name="07-27 Mad" sheetId="127" r:id="rId38"/>
    <sheet name="07-27 Aro" sheetId="131" r:id="rId39"/>
    <sheet name="07-27 Zur" sheetId="132" r:id="rId40"/>
    <sheet name="08-03 Bel" sheetId="133" r:id="rId41"/>
    <sheet name="08-24 Lov" sheetId="42" r:id="rId42"/>
    <sheet name="08-30 Mal" sheetId="135" r:id="rId43"/>
    <sheet name="08-30 Lav" sheetId="136" r:id="rId44"/>
    <sheet name="08-31 Lav" sheetId="137" r:id="rId45"/>
    <sheet name="09-06 For" sheetId="140" r:id="rId46"/>
    <sheet name="09-07 For" sheetId="142" r:id="rId47"/>
    <sheet name="09-07 Cre" sheetId="141" r:id="rId48"/>
    <sheet name="09-07 Mer" sheetId="143" r:id="rId49"/>
    <sheet name="09-07 San" sheetId="138" r:id="rId50"/>
    <sheet name="09-07 Bag" sheetId="145" r:id="rId51"/>
    <sheet name="09-14 Gre" sheetId="146" r:id="rId52"/>
    <sheet name="09-14 Chi" sheetId="147" r:id="rId53"/>
    <sheet name="09-20 Lan" sheetId="153" r:id="rId54"/>
    <sheet name="09-20 Lid" sheetId="148" r:id="rId55"/>
    <sheet name="09-21 Lid" sheetId="149" r:id="rId56"/>
    <sheet name="09-21 XgS" sheetId="152" r:id="rId57"/>
    <sheet name="09-21 XgO" sheetId="151" r:id="rId58"/>
    <sheet name="09-21 XgM" sheetId="150" r:id="rId59"/>
    <sheet name="Atleti-M" sheetId="7" r:id="rId60"/>
    <sheet name="Summ" sheetId="80" r:id="rId61"/>
    <sheet name="Sum2" sheetId="98" r:id="rId62"/>
    <sheet name="Storico" sheetId="47" r:id="rId63"/>
    <sheet name="Stor Ch" sheetId="48" r:id="rId64"/>
    <sheet name="Para" sheetId="1" r:id="rId65"/>
    <sheet name="Data" sheetId="6" r:id="rId66"/>
  </sheets>
  <externalReferences>
    <externalReference r:id="rId67"/>
  </externalReferences>
  <definedNames>
    <definedName name="Atleta_F" localSheetId="32">[1]Data!$G$5:$G$15</definedName>
    <definedName name="Atleta_F">Data!$G$5:$G$15</definedName>
    <definedName name="Atleta_M" localSheetId="32">'[1]Atleti-M'!$B$4:$B$5</definedName>
    <definedName name="Atleta_M" localSheetId="62">Storico!$C$4:$C$5</definedName>
    <definedName name="Atleta_M" localSheetId="61">'Sum2'!#REF!</definedName>
    <definedName name="Atleta_M" localSheetId="60">Summ!#REF!</definedName>
    <definedName name="Atleta_M">'Atleti-M'!$B$4:$B$5</definedName>
    <definedName name="Atleti_D">Data!$G$2</definedName>
    <definedName name="Categorie">Data!$B$19:$B$29</definedName>
    <definedName name="_xlnm.Print_Area" localSheetId="0">'03-16 Rom'!$B$2:$R$25</definedName>
    <definedName name="_xlnm.Print_Area" localSheetId="1">'03-23 Man'!$B$2:$R$36</definedName>
    <definedName name="_xlnm.Print_Area" localSheetId="2">'04-06 Gal'!$B$2:$R$23</definedName>
    <definedName name="_xlnm.Print_Area" localSheetId="4">'04-13 Can'!$B$2:$R$23</definedName>
    <definedName name="_xlnm.Print_Area" localSheetId="3">'04-13 Cre'!$B$2:$R$26</definedName>
    <definedName name="_xlnm.Print_Area" localSheetId="5">'04-13 Vol'!$B$2:$R$27</definedName>
    <definedName name="_xlnm.Print_Area" localSheetId="7">'05-01 Bus'!$B$2:$R$23</definedName>
    <definedName name="_xlnm.Print_Area" localSheetId="6">'05-01 Pav'!$B$2:$R$24</definedName>
    <definedName name="_xlnm.Print_Area" localSheetId="8">'05-10 Cal'!$B$2:$R$28</definedName>
    <definedName name="_xlnm.Print_Area" localSheetId="9">'05-11 Rim'!$B$2:$R$27</definedName>
    <definedName name="_xlnm.Print_Area" localSheetId="11">'05-18 Man'!$B$2:$R$46</definedName>
    <definedName name="_xlnm.Print_Area" localSheetId="10">'05-18 Pie'!$B$2:$R$24</definedName>
    <definedName name="_xlnm.Print_Area" localSheetId="13">'05-25 Mil'!$B$2:$R$27</definedName>
    <definedName name="_xlnm.Print_Area" localSheetId="12">'05-25 Pia'!$B$2:$R$28</definedName>
    <definedName name="_xlnm.Print_Area" localSheetId="15">'06-01 Eol'!$B$2:$R$23</definedName>
    <definedName name="_xlnm.Print_Area" localSheetId="16">'06-01 Nib'!$B$2:$R$29</definedName>
    <definedName name="_xlnm.Print_Area" localSheetId="14">'06-01 Rap'!$B$2:$R$23</definedName>
    <definedName name="_xlnm.Print_Area" localSheetId="17">'06-02 Nol'!$B$2:$R$23</definedName>
    <definedName name="_xlnm.Print_Area" localSheetId="18">'06-04 IT1'!$B$2:$R$28</definedName>
    <definedName name="_xlnm.Print_Area" localSheetId="19">'06-05 IT2'!$B$2:$R$28</definedName>
    <definedName name="_xlnm.Print_Area" localSheetId="20">'06-07 IT4'!$B$2:$R$28</definedName>
    <definedName name="_xlnm.Print_Area" localSheetId="21">'06-08 IT5'!$B$2:$R$28</definedName>
    <definedName name="_xlnm.Print_Area" localSheetId="22">'06-14 Bar'!$A$1:$S$42</definedName>
    <definedName name="_xlnm.Print_Area" localSheetId="23">'06-21 Lus'!$B$2:$R$23</definedName>
    <definedName name="_xlnm.Print_Area" localSheetId="26">'06-22 Bar'!$B$2:$R$23</definedName>
    <definedName name="_xlnm.Print_Area" localSheetId="25">'06-22 Id'!$B$2:$R$24</definedName>
    <definedName name="_xlnm.Print_Area" localSheetId="24">'06-22 Idr'!$B$2:$R$39</definedName>
    <definedName name="_xlnm.Print_Area" localSheetId="27">'06-28 Sir'!$B$2:$R$39</definedName>
    <definedName name="_xlnm.Print_Area" localSheetId="28">'06-29 Don'!$B$2:$R$23</definedName>
    <definedName name="_xlnm.Print_Area" localSheetId="29">'07-05 Rev'!$B$2:$R$23</definedName>
    <definedName name="_xlnm.Print_Area" localSheetId="30">'07-06 Ise'!$A$1:$S$48</definedName>
    <definedName name="_xlnm.Print_Area" localSheetId="31">'07-06 Par'!$B$2:$R$23</definedName>
    <definedName name="_xlnm.Print_Area" localSheetId="32">'07-18 SOC'!$B$2:$R$54</definedName>
    <definedName name="_xlnm.Print_Area" localSheetId="34">'07-20 Bra'!$B$2:$R$25</definedName>
    <definedName name="_xlnm.Print_Area" localSheetId="33">'07-20 Lec'!$B$2:$R$27</definedName>
    <definedName name="_xlnm.Print_Area" localSheetId="35">'07-20 Led'!$B$2:$R$27</definedName>
    <definedName name="_xlnm.Print_Area" localSheetId="38">'07-27 Aro'!$B$2:$R$23</definedName>
    <definedName name="_xlnm.Print_Area" localSheetId="36">'07-27 Cor'!$B$2:$R$24</definedName>
    <definedName name="_xlnm.Print_Area" localSheetId="37">'07-27 Mad'!$B$2:$R$30</definedName>
    <definedName name="_xlnm.Print_Area" localSheetId="39">'07-27 Zur'!$B$2:$R$25</definedName>
    <definedName name="_xlnm.Print_Area" localSheetId="40">'08-03 Bel'!$B$2:$R$25</definedName>
    <definedName name="_xlnm.Print_Area" localSheetId="41">'08-24 Lov'!$B$2:$R$35</definedName>
    <definedName name="_xlnm.Print_Area" localSheetId="43">'08-30 Lav'!$B$2:$R$24</definedName>
    <definedName name="_xlnm.Print_Area" localSheetId="42">'08-30 Mal'!$B$2:$R$25</definedName>
    <definedName name="_xlnm.Print_Area" localSheetId="44">'08-31 Lav'!$B$2:$R$31</definedName>
    <definedName name="_xlnm.Print_Area" localSheetId="45">'09-06 For'!$B$2:$R$28</definedName>
    <definedName name="_xlnm.Print_Area" localSheetId="50">'09-07 Bag'!$B$2:$R$24</definedName>
    <definedName name="_xlnm.Print_Area" localSheetId="47">'09-07 Cre'!$B$2:$R$32</definedName>
    <definedName name="_xlnm.Print_Area" localSheetId="46">'09-07 For'!$B$2:$R$23</definedName>
    <definedName name="_xlnm.Print_Area" localSheetId="48">'09-07 Mer'!$B$2:$R$23</definedName>
    <definedName name="_xlnm.Print_Area" localSheetId="49">'09-07 San'!$B$2:$R$24</definedName>
    <definedName name="_xlnm.Print_Area" localSheetId="52">'09-14 Chi'!$B$2:$R$23</definedName>
    <definedName name="_xlnm.Print_Area" localSheetId="51">'09-14 Gre'!$B$2:$R$24</definedName>
    <definedName name="_xlnm.Print_Area" localSheetId="53">'09-20 Lan'!$B$2:$R$23</definedName>
    <definedName name="_xlnm.Print_Area" localSheetId="54">'09-20 Lid'!$B$2:$R$26</definedName>
    <definedName name="_xlnm.Print_Area" localSheetId="55">'09-21 Lid'!$B$2:$R$31</definedName>
    <definedName name="_xlnm.Print_Area" localSheetId="58">'09-21 XgM'!$B$2:$R$23</definedName>
    <definedName name="_xlnm.Print_Area" localSheetId="57">'09-21 XgO'!$A$1:$S$34</definedName>
    <definedName name="_xlnm.Print_Area" localSheetId="56">'09-21 XgS'!$B$2:$R$23</definedName>
    <definedName name="_xlnm.Print_Area" localSheetId="59">'Atleti-M'!$A$3:$M$60</definedName>
    <definedName name="_xlnm.Print_Area" localSheetId="62">Storico!$B$3:$C$46</definedName>
    <definedName name="_xlnm.Print_Area" localSheetId="61">'Sum2'!$BG$3:$BV$61</definedName>
    <definedName name="_xlnm.Print_Area" localSheetId="60">Summ!$BG$3:$BV$61</definedName>
    <definedName name="Tipo_Gara" localSheetId="32">[1]Data!$B$5:$B$14</definedName>
    <definedName name="Tipo_Gara">Data!$B$5:$B$14</definedName>
  </definedNames>
  <calcPr calcId="114210"/>
</workbook>
</file>

<file path=xl/calcChain.xml><?xml version="1.0" encoding="utf-8"?>
<calcChain xmlns="http://schemas.openxmlformats.org/spreadsheetml/2006/main">
  <c r="BG5" i="98"/>
  <c r="BG6"/>
  <c r="BG7"/>
  <c r="BG8"/>
  <c r="BG9"/>
  <c r="BG10"/>
  <c r="BG11"/>
  <c r="BG12"/>
  <c r="BG13"/>
  <c r="BG14"/>
  <c r="BG15"/>
  <c r="BG16"/>
  <c r="BG17"/>
  <c r="BG18"/>
  <c r="BG19"/>
  <c r="BG20"/>
  <c r="BG21"/>
  <c r="BG22"/>
  <c r="BG23"/>
  <c r="BG24"/>
  <c r="BG25"/>
  <c r="BG26"/>
  <c r="BG27"/>
  <c r="BG28"/>
  <c r="BG29"/>
  <c r="BG30"/>
  <c r="BG31"/>
  <c r="BG32"/>
  <c r="BG33"/>
  <c r="BG34"/>
  <c r="BG35"/>
  <c r="BG36"/>
  <c r="BG37"/>
  <c r="BG38"/>
  <c r="BG39"/>
  <c r="BG40"/>
  <c r="BG41"/>
  <c r="BG42"/>
  <c r="BG43"/>
  <c r="BG44"/>
  <c r="BG45"/>
  <c r="BG46"/>
  <c r="BG47"/>
  <c r="BG48"/>
  <c r="BG49"/>
  <c r="BG50"/>
  <c r="BG51"/>
  <c r="BG52"/>
  <c r="BG53"/>
  <c r="BG54"/>
  <c r="BG55"/>
  <c r="BG56"/>
  <c r="BG57"/>
  <c r="BG58"/>
  <c r="BG59"/>
  <c r="BG60"/>
  <c r="AD5"/>
  <c r="AD6"/>
  <c r="AD7"/>
  <c r="AD8"/>
  <c r="AD9"/>
  <c r="AD10"/>
  <c r="AD11"/>
  <c r="AD12"/>
  <c r="AD13"/>
  <c r="AD14"/>
  <c r="AD15"/>
  <c r="AD16"/>
  <c r="AD17"/>
  <c r="AD18"/>
  <c r="AD19"/>
  <c r="AD20"/>
  <c r="AD21"/>
  <c r="AD22"/>
  <c r="AD23"/>
  <c r="AD24"/>
  <c r="AD25"/>
  <c r="AD26"/>
  <c r="AD27"/>
  <c r="AD28"/>
  <c r="AD29"/>
  <c r="AD30"/>
  <c r="AD31"/>
  <c r="AD32"/>
  <c r="AD33"/>
  <c r="AD34"/>
  <c r="AD35"/>
  <c r="AD36"/>
  <c r="AD37"/>
  <c r="AD38"/>
  <c r="AD39"/>
  <c r="AD40"/>
  <c r="AD41"/>
  <c r="AD42"/>
  <c r="AD43"/>
  <c r="AD44"/>
  <c r="AD45"/>
  <c r="AD46"/>
  <c r="AD47"/>
  <c r="AD48"/>
  <c r="AD49"/>
  <c r="AD50"/>
  <c r="AD51"/>
  <c r="AD52"/>
  <c r="AD53"/>
  <c r="AD54"/>
  <c r="AD55"/>
  <c r="AD56"/>
  <c r="AD57"/>
  <c r="AD58"/>
  <c r="AD59"/>
  <c r="AD60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5"/>
  <c r="BV61"/>
  <c r="BU61"/>
  <c r="BT61"/>
  <c r="BS61"/>
  <c r="BR61"/>
  <c r="BQ61"/>
  <c r="BP61"/>
  <c r="BO61"/>
  <c r="BN61"/>
  <c r="BM61"/>
  <c r="BL61"/>
  <c r="BF61"/>
  <c r="BE61"/>
  <c r="BD61"/>
  <c r="BC61"/>
  <c r="BB61"/>
  <c r="BA61"/>
  <c r="AZ61"/>
  <c r="AY61"/>
  <c r="AX61"/>
  <c r="AW61"/>
  <c r="AV61"/>
  <c r="AU61"/>
  <c r="AT61"/>
  <c r="AS61"/>
  <c r="AR61"/>
  <c r="AQ61"/>
  <c r="AP61"/>
  <c r="AO61"/>
  <c r="AN61"/>
  <c r="AM61"/>
  <c r="AL61"/>
  <c r="AK61"/>
  <c r="AJ61"/>
  <c r="AI61"/>
  <c r="AC61"/>
  <c r="AB61"/>
  <c r="AA61"/>
  <c r="Z61"/>
  <c r="Y61"/>
  <c r="X61"/>
  <c r="W61"/>
  <c r="V61"/>
  <c r="U61"/>
  <c r="T61"/>
  <c r="S61"/>
  <c r="R61"/>
  <c r="Q61"/>
  <c r="P61"/>
  <c r="O61"/>
  <c r="N61"/>
  <c r="M61"/>
  <c r="L61"/>
  <c r="K61"/>
  <c r="J61"/>
  <c r="I61"/>
  <c r="H61"/>
  <c r="G61"/>
  <c r="F61"/>
  <c r="BG5" i="80"/>
  <c r="BG6"/>
  <c r="BG7"/>
  <c r="BG8"/>
  <c r="BG9"/>
  <c r="BG10"/>
  <c r="BG11"/>
  <c r="BG12"/>
  <c r="BG13"/>
  <c r="BG14"/>
  <c r="BG15"/>
  <c r="BG16"/>
  <c r="BG17"/>
  <c r="BG18"/>
  <c r="BG19"/>
  <c r="BG20"/>
  <c r="BG21"/>
  <c r="BG22"/>
  <c r="BG23"/>
  <c r="BG24"/>
  <c r="BG25"/>
  <c r="BG26"/>
  <c r="BG27"/>
  <c r="BG28"/>
  <c r="BG29"/>
  <c r="BG30"/>
  <c r="BG31"/>
  <c r="BG32"/>
  <c r="BG33"/>
  <c r="BG34"/>
  <c r="BG35"/>
  <c r="BG36"/>
  <c r="BG37"/>
  <c r="BG38"/>
  <c r="BG39"/>
  <c r="BG40"/>
  <c r="BG41"/>
  <c r="BG42"/>
  <c r="BG43"/>
  <c r="BG44"/>
  <c r="BG45"/>
  <c r="BG46"/>
  <c r="BG47"/>
  <c r="BG48"/>
  <c r="BG49"/>
  <c r="BG50"/>
  <c r="BG51"/>
  <c r="BG52"/>
  <c r="BG53"/>
  <c r="BG54"/>
  <c r="BG55"/>
  <c r="BG56"/>
  <c r="BG57"/>
  <c r="BG58"/>
  <c r="BG59"/>
  <c r="BG60"/>
  <c r="AD5"/>
  <c r="AD6"/>
  <c r="AD7"/>
  <c r="AD8"/>
  <c r="AD9"/>
  <c r="AD10"/>
  <c r="AD11"/>
  <c r="AD12"/>
  <c r="AD13"/>
  <c r="AD14"/>
  <c r="AD15"/>
  <c r="AD16"/>
  <c r="AD17"/>
  <c r="AD18"/>
  <c r="AD19"/>
  <c r="AD20"/>
  <c r="AD21"/>
  <c r="AD22"/>
  <c r="AD23"/>
  <c r="AD24"/>
  <c r="AD25"/>
  <c r="AD26"/>
  <c r="AD27"/>
  <c r="AD28"/>
  <c r="AD29"/>
  <c r="AD30"/>
  <c r="AD31"/>
  <c r="AD32"/>
  <c r="AD33"/>
  <c r="AD34"/>
  <c r="AD35"/>
  <c r="AD36"/>
  <c r="AD37"/>
  <c r="AD38"/>
  <c r="AD39"/>
  <c r="AD40"/>
  <c r="AD41"/>
  <c r="AD42"/>
  <c r="AD43"/>
  <c r="AD44"/>
  <c r="AD45"/>
  <c r="AD46"/>
  <c r="AD47"/>
  <c r="AD48"/>
  <c r="AD49"/>
  <c r="AD50"/>
  <c r="AD51"/>
  <c r="AD52"/>
  <c r="AD53"/>
  <c r="AD54"/>
  <c r="AD55"/>
  <c r="AD56"/>
  <c r="AD57"/>
  <c r="AD58"/>
  <c r="AD59"/>
  <c r="AD60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5"/>
  <c r="BV61"/>
  <c r="BU61"/>
  <c r="BT61"/>
  <c r="BS61"/>
  <c r="BR61"/>
  <c r="BQ61"/>
  <c r="BP61"/>
  <c r="BO61"/>
  <c r="BN61"/>
  <c r="BM61"/>
  <c r="BL61"/>
  <c r="BF61"/>
  <c r="BE61"/>
  <c r="BD61"/>
  <c r="BC61"/>
  <c r="BB61"/>
  <c r="BA61"/>
  <c r="AZ61"/>
  <c r="AY61"/>
  <c r="AX61"/>
  <c r="AW61"/>
  <c r="AV61"/>
  <c r="AU61"/>
  <c r="AT61"/>
  <c r="AS61"/>
  <c r="AR61"/>
  <c r="AQ61"/>
  <c r="AP61"/>
  <c r="AO61"/>
  <c r="AN61"/>
  <c r="AM61"/>
  <c r="AL61"/>
  <c r="AK61"/>
  <c r="AJ61"/>
  <c r="AI61"/>
  <c r="AC61"/>
  <c r="AB61"/>
  <c r="AA61"/>
  <c r="Z61"/>
  <c r="Y61"/>
  <c r="X61"/>
  <c r="W61"/>
  <c r="V61"/>
  <c r="U61"/>
  <c r="T61"/>
  <c r="S61"/>
  <c r="R61"/>
  <c r="Q61"/>
  <c r="P61"/>
  <c r="O61"/>
  <c r="N61"/>
  <c r="M61"/>
  <c r="L61"/>
  <c r="K61"/>
  <c r="J61"/>
  <c r="I61"/>
  <c r="H61"/>
  <c r="G61"/>
  <c r="F61"/>
  <c r="K57" i="7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K10"/>
  <c r="D10" i="104"/>
  <c r="Q9"/>
  <c r="K4" i="7"/>
  <c r="K24"/>
  <c r="K46"/>
  <c r="B5" i="47"/>
  <c r="B6"/>
  <c r="B7"/>
  <c r="B8"/>
  <c r="B9"/>
  <c r="B10"/>
  <c r="B11"/>
  <c r="B12"/>
  <c r="B13"/>
  <c r="B14"/>
  <c r="B15"/>
  <c r="B16"/>
  <c r="B24"/>
  <c r="B25"/>
  <c r="B26"/>
  <c r="B17"/>
  <c r="B27"/>
  <c r="B18"/>
  <c r="B19"/>
  <c r="B20"/>
  <c r="B21"/>
  <c r="B22"/>
  <c r="B23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K32" i="7"/>
  <c r="K23"/>
  <c r="K34"/>
  <c r="K6"/>
  <c r="K28"/>
  <c r="K8"/>
  <c r="K60"/>
  <c r="K66"/>
  <c r="K39"/>
  <c r="K36"/>
  <c r="K9"/>
  <c r="K30"/>
  <c r="K65"/>
  <c r="K25"/>
  <c r="K13"/>
  <c r="K56"/>
  <c r="K18"/>
  <c r="K59"/>
  <c r="K7"/>
  <c r="K17"/>
  <c r="K64"/>
  <c r="K37"/>
  <c r="K45"/>
  <c r="K51"/>
  <c r="K44"/>
  <c r="K63"/>
  <c r="K12"/>
  <c r="K41"/>
  <c r="K53"/>
  <c r="K29"/>
  <c r="K15"/>
  <c r="K62"/>
  <c r="K16"/>
  <c r="K33"/>
  <c r="K38"/>
  <c r="K19"/>
  <c r="K14"/>
  <c r="K47"/>
  <c r="K50"/>
  <c r="K5"/>
  <c r="K43"/>
  <c r="K58"/>
  <c r="K54"/>
  <c r="K22"/>
  <c r="K11"/>
  <c r="K55"/>
  <c r="K35"/>
  <c r="K42"/>
  <c r="K20"/>
  <c r="K21"/>
  <c r="K48"/>
  <c r="K40"/>
  <c r="K49"/>
  <c r="K52"/>
  <c r="K26"/>
  <c r="K27"/>
  <c r="K31"/>
  <c r="K61"/>
  <c r="C7" i="6"/>
  <c r="C12"/>
  <c r="C6"/>
  <c r="C11"/>
  <c r="C5"/>
  <c r="C10"/>
  <c r="C9"/>
  <c r="C8"/>
  <c r="C4" i="1"/>
  <c r="I5"/>
  <c r="J5"/>
  <c r="K5"/>
  <c r="H5"/>
  <c r="G5"/>
  <c r="F5"/>
  <c r="C5"/>
  <c r="I4"/>
  <c r="J4"/>
  <c r="K4"/>
  <c r="H4"/>
  <c r="G4"/>
  <c r="F4"/>
  <c r="C7"/>
  <c r="C6"/>
  <c r="I7"/>
  <c r="J7"/>
  <c r="K7"/>
  <c r="I6"/>
  <c r="J6"/>
  <c r="K6"/>
  <c r="H7"/>
  <c r="G7"/>
  <c r="F7"/>
  <c r="H6"/>
  <c r="G6"/>
  <c r="F6"/>
</calcChain>
</file>

<file path=xl/comments1.xml><?xml version="1.0" encoding="utf-8"?>
<comments xmlns="http://schemas.openxmlformats.org/spreadsheetml/2006/main">
  <authors>
    <author>matteo</author>
  </authors>
  <commentList>
    <comment ref="B9" authorId="0">
      <text>
        <r>
          <rPr>
            <b/>
            <sz val="8"/>
            <color indexed="81"/>
            <rFont val="Tahoma"/>
          </rPr>
          <t>matteo:</t>
        </r>
        <r>
          <rPr>
            <sz val="8"/>
            <color indexed="81"/>
            <rFont val="Tahoma"/>
          </rPr>
          <t xml:space="preserve">
</t>
        </r>
      </text>
    </comment>
    <comment ref="D9" authorId="0">
      <text>
        <r>
          <rPr>
            <b/>
            <sz val="8"/>
            <color indexed="81"/>
            <rFont val="Tahoma"/>
          </rPr>
          <t>Posizione assoluta</t>
        </r>
      </text>
    </comment>
    <comment ref="E9" authorId="0">
      <text>
        <r>
          <rPr>
            <b/>
            <sz val="8"/>
            <color indexed="81"/>
            <rFont val="Tahoma"/>
          </rPr>
          <t>Posizione di categoria</t>
        </r>
      </text>
    </comment>
    <comment ref="F9" authorId="0">
      <text>
        <r>
          <rPr>
            <b/>
            <sz val="8"/>
            <color indexed="81"/>
            <rFont val="Tahoma"/>
          </rPr>
          <t>Percentuale del Valore gara assoluto da assegnare</t>
        </r>
      </text>
    </comment>
    <comment ref="G9" authorId="0">
      <text>
        <r>
          <rPr>
            <b/>
            <sz val="8"/>
            <color indexed="81"/>
            <rFont val="Tahoma"/>
          </rPr>
          <t>Posizione gara nel corso dell'anno per quel tipo di gara</t>
        </r>
      </text>
    </comment>
    <comment ref="H9" authorId="0">
      <text>
        <r>
          <rPr>
            <b/>
            <sz val="8"/>
            <color indexed="81"/>
            <rFont val="Tahoma"/>
          </rPr>
          <t>Valore gara</t>
        </r>
      </text>
    </comment>
    <comment ref="I9" authorId="0">
      <text>
        <r>
          <rPr>
            <b/>
            <sz val="8"/>
            <color indexed="81"/>
            <rFont val="Tahoma"/>
          </rPr>
          <t>Punti Gara Assoluto</t>
        </r>
      </text>
    </comment>
    <comment ref="J9" authorId="0">
      <text>
        <r>
          <rPr>
            <b/>
            <sz val="8"/>
            <color indexed="81"/>
            <rFont val="Tahoma"/>
          </rPr>
          <t>Percentuale del Valore gara da assegnare (categoria)</t>
        </r>
      </text>
    </comment>
    <comment ref="K9" authorId="0">
      <text>
        <r>
          <rPr>
            <b/>
            <sz val="8"/>
            <color indexed="81"/>
            <rFont val="Tahoma"/>
          </rPr>
          <t>Punti Gara Categoria</t>
        </r>
      </text>
    </comment>
    <comment ref="L9" authorId="0">
      <text>
        <r>
          <rPr>
            <b/>
            <sz val="8"/>
            <color indexed="81"/>
            <rFont val="Tahoma"/>
          </rPr>
          <t>Punti per Podio</t>
        </r>
        <r>
          <rPr>
            <sz val="8"/>
            <color indexed="81"/>
            <rFont val="Tahoma"/>
          </rPr>
          <t xml:space="preserve">
</t>
        </r>
      </text>
    </comment>
    <comment ref="M9" authorId="0">
      <text>
        <r>
          <rPr>
            <b/>
            <sz val="8"/>
            <color indexed="81"/>
            <rFont val="Tahoma"/>
          </rPr>
          <t>Punti totali (include partecipazione)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matteo</author>
  </authors>
  <commentList>
    <comment ref="B9" authorId="0">
      <text>
        <r>
          <rPr>
            <b/>
            <sz val="8"/>
            <color indexed="81"/>
            <rFont val="Tahoma"/>
          </rPr>
          <t>matteo:</t>
        </r>
        <r>
          <rPr>
            <sz val="8"/>
            <color indexed="81"/>
            <rFont val="Tahoma"/>
          </rPr>
          <t xml:space="preserve">
</t>
        </r>
      </text>
    </comment>
    <comment ref="D9" authorId="0">
      <text>
        <r>
          <rPr>
            <b/>
            <sz val="8"/>
            <color indexed="81"/>
            <rFont val="Tahoma"/>
          </rPr>
          <t>Posizione assoluta</t>
        </r>
      </text>
    </comment>
    <comment ref="E9" authorId="0">
      <text>
        <r>
          <rPr>
            <b/>
            <sz val="8"/>
            <color indexed="81"/>
            <rFont val="Tahoma"/>
          </rPr>
          <t>Posizione di categoria</t>
        </r>
      </text>
    </comment>
    <comment ref="F9" authorId="0">
      <text>
        <r>
          <rPr>
            <b/>
            <sz val="8"/>
            <color indexed="81"/>
            <rFont val="Tahoma"/>
          </rPr>
          <t>Percentuale del Valore gara assoluto da assegnare</t>
        </r>
      </text>
    </comment>
    <comment ref="G9" authorId="0">
      <text>
        <r>
          <rPr>
            <b/>
            <sz val="8"/>
            <color indexed="81"/>
            <rFont val="Tahoma"/>
          </rPr>
          <t>Posizione gara nel corso dell'anno per quel tipo di gara</t>
        </r>
      </text>
    </comment>
    <comment ref="H9" authorId="0">
      <text>
        <r>
          <rPr>
            <b/>
            <sz val="8"/>
            <color indexed="81"/>
            <rFont val="Tahoma"/>
          </rPr>
          <t>Valore gara</t>
        </r>
      </text>
    </comment>
    <comment ref="I9" authorId="0">
      <text>
        <r>
          <rPr>
            <b/>
            <sz val="8"/>
            <color indexed="81"/>
            <rFont val="Tahoma"/>
          </rPr>
          <t>Punti Gara Assoluto</t>
        </r>
      </text>
    </comment>
    <comment ref="J9" authorId="0">
      <text>
        <r>
          <rPr>
            <b/>
            <sz val="8"/>
            <color indexed="81"/>
            <rFont val="Tahoma"/>
          </rPr>
          <t>Percentuale del Valore gara da assegnare (categoria)</t>
        </r>
      </text>
    </comment>
    <comment ref="K9" authorId="0">
      <text>
        <r>
          <rPr>
            <b/>
            <sz val="8"/>
            <color indexed="81"/>
            <rFont val="Tahoma"/>
          </rPr>
          <t>Punti Gara Categoria</t>
        </r>
      </text>
    </comment>
    <comment ref="L9" authorId="0">
      <text>
        <r>
          <rPr>
            <b/>
            <sz val="8"/>
            <color indexed="81"/>
            <rFont val="Tahoma"/>
          </rPr>
          <t>Punti per Podio</t>
        </r>
        <r>
          <rPr>
            <sz val="8"/>
            <color indexed="81"/>
            <rFont val="Tahoma"/>
          </rPr>
          <t xml:space="preserve">
</t>
        </r>
      </text>
    </comment>
    <comment ref="M9" authorId="0">
      <text>
        <r>
          <rPr>
            <b/>
            <sz val="8"/>
            <color indexed="81"/>
            <rFont val="Tahoma"/>
          </rPr>
          <t>Punti totali (include partecipazione)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matteo</author>
  </authors>
  <commentList>
    <comment ref="B9" authorId="0">
      <text>
        <r>
          <rPr>
            <b/>
            <sz val="8"/>
            <color indexed="81"/>
            <rFont val="Tahoma"/>
          </rPr>
          <t>matteo:</t>
        </r>
        <r>
          <rPr>
            <sz val="8"/>
            <color indexed="81"/>
            <rFont val="Tahoma"/>
          </rPr>
          <t xml:space="preserve">
</t>
        </r>
      </text>
    </comment>
    <comment ref="D9" authorId="0">
      <text>
        <r>
          <rPr>
            <b/>
            <sz val="8"/>
            <color indexed="81"/>
            <rFont val="Tahoma"/>
          </rPr>
          <t>Posizione assoluta</t>
        </r>
      </text>
    </comment>
    <comment ref="E9" authorId="0">
      <text>
        <r>
          <rPr>
            <b/>
            <sz val="8"/>
            <color indexed="81"/>
            <rFont val="Tahoma"/>
          </rPr>
          <t>Posizione di categoria</t>
        </r>
      </text>
    </comment>
    <comment ref="F9" authorId="0">
      <text>
        <r>
          <rPr>
            <b/>
            <sz val="8"/>
            <color indexed="81"/>
            <rFont val="Tahoma"/>
          </rPr>
          <t>Percentuale del Valore gara assoluto da assegnare</t>
        </r>
      </text>
    </comment>
    <comment ref="G9" authorId="0">
      <text>
        <r>
          <rPr>
            <b/>
            <sz val="8"/>
            <color indexed="81"/>
            <rFont val="Tahoma"/>
          </rPr>
          <t>Posizione gara nel corso dell'anno per quel tipo di gara</t>
        </r>
      </text>
    </comment>
    <comment ref="H9" authorId="0">
      <text>
        <r>
          <rPr>
            <b/>
            <sz val="8"/>
            <color indexed="81"/>
            <rFont val="Tahoma"/>
          </rPr>
          <t>Valore gara</t>
        </r>
      </text>
    </comment>
    <comment ref="I9" authorId="0">
      <text>
        <r>
          <rPr>
            <b/>
            <sz val="8"/>
            <color indexed="81"/>
            <rFont val="Tahoma"/>
          </rPr>
          <t>Punti Gara Assoluto</t>
        </r>
      </text>
    </comment>
    <comment ref="J9" authorId="0">
      <text>
        <r>
          <rPr>
            <b/>
            <sz val="8"/>
            <color indexed="81"/>
            <rFont val="Tahoma"/>
          </rPr>
          <t>Percentuale del Valore gara da assegnare (categoria)</t>
        </r>
      </text>
    </comment>
    <comment ref="K9" authorId="0">
      <text>
        <r>
          <rPr>
            <b/>
            <sz val="8"/>
            <color indexed="81"/>
            <rFont val="Tahoma"/>
          </rPr>
          <t>Punti Gara Categoria</t>
        </r>
      </text>
    </comment>
    <comment ref="L9" authorId="0">
      <text>
        <r>
          <rPr>
            <b/>
            <sz val="8"/>
            <color indexed="81"/>
            <rFont val="Tahoma"/>
          </rPr>
          <t>Punti per Podio</t>
        </r>
        <r>
          <rPr>
            <sz val="8"/>
            <color indexed="81"/>
            <rFont val="Tahoma"/>
          </rPr>
          <t xml:space="preserve">
</t>
        </r>
      </text>
    </comment>
    <comment ref="M9" authorId="0">
      <text>
        <r>
          <rPr>
            <b/>
            <sz val="8"/>
            <color indexed="81"/>
            <rFont val="Tahoma"/>
          </rPr>
          <t>Punti totali (include partecipazione)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matteo</author>
  </authors>
  <commentList>
    <comment ref="B9" authorId="0">
      <text>
        <r>
          <rPr>
            <b/>
            <sz val="8"/>
            <color indexed="81"/>
            <rFont val="Tahoma"/>
          </rPr>
          <t>matteo:</t>
        </r>
        <r>
          <rPr>
            <sz val="8"/>
            <color indexed="81"/>
            <rFont val="Tahoma"/>
          </rPr>
          <t xml:space="preserve">
</t>
        </r>
      </text>
    </comment>
    <comment ref="D9" authorId="0">
      <text>
        <r>
          <rPr>
            <b/>
            <sz val="8"/>
            <color indexed="81"/>
            <rFont val="Tahoma"/>
          </rPr>
          <t>Posizione assoluta</t>
        </r>
      </text>
    </comment>
    <comment ref="E9" authorId="0">
      <text>
        <r>
          <rPr>
            <b/>
            <sz val="8"/>
            <color indexed="81"/>
            <rFont val="Tahoma"/>
          </rPr>
          <t>Posizione di categoria</t>
        </r>
      </text>
    </comment>
    <comment ref="F9" authorId="0">
      <text>
        <r>
          <rPr>
            <b/>
            <sz val="8"/>
            <color indexed="81"/>
            <rFont val="Tahoma"/>
          </rPr>
          <t>Percentuale del Valore gara assoluto da assegnare</t>
        </r>
      </text>
    </comment>
    <comment ref="G9" authorId="0">
      <text>
        <r>
          <rPr>
            <b/>
            <sz val="8"/>
            <color indexed="81"/>
            <rFont val="Tahoma"/>
          </rPr>
          <t>Posizione gara nel corso dell'anno per quel tipo di gara</t>
        </r>
      </text>
    </comment>
    <comment ref="H9" authorId="0">
      <text>
        <r>
          <rPr>
            <b/>
            <sz val="8"/>
            <color indexed="81"/>
            <rFont val="Tahoma"/>
          </rPr>
          <t>Valore gara</t>
        </r>
      </text>
    </comment>
    <comment ref="I9" authorId="0">
      <text>
        <r>
          <rPr>
            <b/>
            <sz val="8"/>
            <color indexed="81"/>
            <rFont val="Tahoma"/>
          </rPr>
          <t>Punti Gara Assoluto</t>
        </r>
      </text>
    </comment>
    <comment ref="J9" authorId="0">
      <text>
        <r>
          <rPr>
            <b/>
            <sz val="8"/>
            <color indexed="81"/>
            <rFont val="Tahoma"/>
          </rPr>
          <t>Percentuale del Valore gara da assegnare (categoria)</t>
        </r>
      </text>
    </comment>
    <comment ref="K9" authorId="0">
      <text>
        <r>
          <rPr>
            <b/>
            <sz val="8"/>
            <color indexed="81"/>
            <rFont val="Tahoma"/>
          </rPr>
          <t>Punti Gara Categoria</t>
        </r>
      </text>
    </comment>
    <comment ref="L9" authorId="0">
      <text>
        <r>
          <rPr>
            <b/>
            <sz val="8"/>
            <color indexed="81"/>
            <rFont val="Tahoma"/>
          </rPr>
          <t>Punti per Podio</t>
        </r>
        <r>
          <rPr>
            <sz val="8"/>
            <color indexed="81"/>
            <rFont val="Tahoma"/>
          </rPr>
          <t xml:space="preserve">
</t>
        </r>
      </text>
    </comment>
    <comment ref="M9" authorId="0">
      <text>
        <r>
          <rPr>
            <b/>
            <sz val="8"/>
            <color indexed="81"/>
            <rFont val="Tahoma"/>
          </rPr>
          <t>Punti totali (include partecipazione)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matteo</author>
  </authors>
  <commentList>
    <comment ref="B9" authorId="0">
      <text>
        <r>
          <rPr>
            <b/>
            <sz val="8"/>
            <color indexed="81"/>
            <rFont val="Tahoma"/>
          </rPr>
          <t>matteo:</t>
        </r>
        <r>
          <rPr>
            <sz val="8"/>
            <color indexed="81"/>
            <rFont val="Tahoma"/>
          </rPr>
          <t xml:space="preserve">
</t>
        </r>
      </text>
    </comment>
    <comment ref="D9" authorId="0">
      <text>
        <r>
          <rPr>
            <b/>
            <sz val="8"/>
            <color indexed="81"/>
            <rFont val="Tahoma"/>
          </rPr>
          <t>Posizione assoluta</t>
        </r>
      </text>
    </comment>
    <comment ref="E9" authorId="0">
      <text>
        <r>
          <rPr>
            <b/>
            <sz val="8"/>
            <color indexed="81"/>
            <rFont val="Tahoma"/>
          </rPr>
          <t>Posizione di categoria</t>
        </r>
      </text>
    </comment>
    <comment ref="F9" authorId="0">
      <text>
        <r>
          <rPr>
            <b/>
            <sz val="8"/>
            <color indexed="81"/>
            <rFont val="Tahoma"/>
          </rPr>
          <t>Percentuale del Valore gara assoluto da assegnare</t>
        </r>
      </text>
    </comment>
    <comment ref="G9" authorId="0">
      <text>
        <r>
          <rPr>
            <b/>
            <sz val="8"/>
            <color indexed="81"/>
            <rFont val="Tahoma"/>
          </rPr>
          <t>Posizione gara nel corso dell'anno per quel tipo di gara</t>
        </r>
      </text>
    </comment>
    <comment ref="H9" authorId="0">
      <text>
        <r>
          <rPr>
            <b/>
            <sz val="8"/>
            <color indexed="81"/>
            <rFont val="Tahoma"/>
          </rPr>
          <t>Valore gara</t>
        </r>
      </text>
    </comment>
    <comment ref="I9" authorId="0">
      <text>
        <r>
          <rPr>
            <b/>
            <sz val="8"/>
            <color indexed="81"/>
            <rFont val="Tahoma"/>
          </rPr>
          <t>Punti Gara Assoluto</t>
        </r>
      </text>
    </comment>
    <comment ref="J9" authorId="0">
      <text>
        <r>
          <rPr>
            <b/>
            <sz val="8"/>
            <color indexed="81"/>
            <rFont val="Tahoma"/>
          </rPr>
          <t>Percentuale del Valore gara da assegnare (categoria)</t>
        </r>
      </text>
    </comment>
    <comment ref="K9" authorId="0">
      <text>
        <r>
          <rPr>
            <b/>
            <sz val="8"/>
            <color indexed="81"/>
            <rFont val="Tahoma"/>
          </rPr>
          <t>Punti Gara Categoria</t>
        </r>
      </text>
    </comment>
    <comment ref="L9" authorId="0">
      <text>
        <r>
          <rPr>
            <b/>
            <sz val="8"/>
            <color indexed="81"/>
            <rFont val="Tahoma"/>
          </rPr>
          <t>Punti per Podio</t>
        </r>
        <r>
          <rPr>
            <sz val="8"/>
            <color indexed="81"/>
            <rFont val="Tahoma"/>
          </rPr>
          <t xml:space="preserve">
</t>
        </r>
      </text>
    </comment>
    <comment ref="M9" authorId="0">
      <text>
        <r>
          <rPr>
            <b/>
            <sz val="8"/>
            <color indexed="81"/>
            <rFont val="Tahoma"/>
          </rPr>
          <t>Punti totali (include partecipazione)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>
  <authors>
    <author>matteo</author>
  </authors>
  <commentList>
    <comment ref="B9" authorId="0">
      <text>
        <r>
          <rPr>
            <b/>
            <sz val="8"/>
            <color indexed="81"/>
            <rFont val="Tahoma"/>
          </rPr>
          <t>matteo:</t>
        </r>
        <r>
          <rPr>
            <sz val="8"/>
            <color indexed="81"/>
            <rFont val="Tahoma"/>
          </rPr>
          <t xml:space="preserve">
</t>
        </r>
      </text>
    </comment>
    <comment ref="D9" authorId="0">
      <text>
        <r>
          <rPr>
            <b/>
            <sz val="8"/>
            <color indexed="81"/>
            <rFont val="Tahoma"/>
          </rPr>
          <t>Posizione assoluta</t>
        </r>
      </text>
    </comment>
    <comment ref="E9" authorId="0">
      <text>
        <r>
          <rPr>
            <b/>
            <sz val="8"/>
            <color indexed="81"/>
            <rFont val="Tahoma"/>
          </rPr>
          <t>Posizione di categoria</t>
        </r>
      </text>
    </comment>
    <comment ref="F9" authorId="0">
      <text>
        <r>
          <rPr>
            <b/>
            <sz val="8"/>
            <color indexed="81"/>
            <rFont val="Tahoma"/>
          </rPr>
          <t>Percentuale del Valore gara assoluto da assegnare</t>
        </r>
      </text>
    </comment>
    <comment ref="G9" authorId="0">
      <text>
        <r>
          <rPr>
            <b/>
            <sz val="8"/>
            <color indexed="81"/>
            <rFont val="Tahoma"/>
          </rPr>
          <t>Posizione gara nel corso dell'anno per quel tipo di gara</t>
        </r>
      </text>
    </comment>
    <comment ref="H9" authorId="0">
      <text>
        <r>
          <rPr>
            <b/>
            <sz val="8"/>
            <color indexed="81"/>
            <rFont val="Tahoma"/>
          </rPr>
          <t>Valore gara</t>
        </r>
      </text>
    </comment>
    <comment ref="I9" authorId="0">
      <text>
        <r>
          <rPr>
            <b/>
            <sz val="8"/>
            <color indexed="81"/>
            <rFont val="Tahoma"/>
          </rPr>
          <t>Punti Gara Assoluto</t>
        </r>
      </text>
    </comment>
    <comment ref="J9" authorId="0">
      <text>
        <r>
          <rPr>
            <b/>
            <sz val="8"/>
            <color indexed="81"/>
            <rFont val="Tahoma"/>
          </rPr>
          <t>Percentuale del Valore gara da assegnare (categoria)</t>
        </r>
      </text>
    </comment>
    <comment ref="K9" authorId="0">
      <text>
        <r>
          <rPr>
            <b/>
            <sz val="8"/>
            <color indexed="81"/>
            <rFont val="Tahoma"/>
          </rPr>
          <t>Punti Gara Categoria</t>
        </r>
      </text>
    </comment>
    <comment ref="L9" authorId="0">
      <text>
        <r>
          <rPr>
            <b/>
            <sz val="8"/>
            <color indexed="81"/>
            <rFont val="Tahoma"/>
          </rPr>
          <t>Punti per Podio</t>
        </r>
        <r>
          <rPr>
            <sz val="8"/>
            <color indexed="81"/>
            <rFont val="Tahoma"/>
          </rPr>
          <t xml:space="preserve">
</t>
        </r>
      </text>
    </comment>
    <comment ref="M9" authorId="0">
      <text>
        <r>
          <rPr>
            <b/>
            <sz val="8"/>
            <color indexed="81"/>
            <rFont val="Tahoma"/>
          </rPr>
          <t>Punti totali (include partecipazione)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matteo</author>
  </authors>
  <commentList>
    <comment ref="B9" authorId="0">
      <text>
        <r>
          <rPr>
            <b/>
            <sz val="8"/>
            <color indexed="81"/>
            <rFont val="Tahoma"/>
          </rPr>
          <t>matteo:</t>
        </r>
        <r>
          <rPr>
            <sz val="8"/>
            <color indexed="81"/>
            <rFont val="Tahoma"/>
          </rPr>
          <t xml:space="preserve">
</t>
        </r>
      </text>
    </comment>
    <comment ref="D9" authorId="0">
      <text>
        <r>
          <rPr>
            <b/>
            <sz val="8"/>
            <color indexed="81"/>
            <rFont val="Tahoma"/>
          </rPr>
          <t>Posizione assoluta</t>
        </r>
      </text>
    </comment>
    <comment ref="E9" authorId="0">
      <text>
        <r>
          <rPr>
            <b/>
            <sz val="8"/>
            <color indexed="81"/>
            <rFont val="Tahoma"/>
          </rPr>
          <t>Posizione di categoria</t>
        </r>
      </text>
    </comment>
    <comment ref="F9" authorId="0">
      <text>
        <r>
          <rPr>
            <b/>
            <sz val="8"/>
            <color indexed="81"/>
            <rFont val="Tahoma"/>
          </rPr>
          <t>Percentuale del Valore gara assoluto da assegnare</t>
        </r>
      </text>
    </comment>
    <comment ref="G9" authorId="0">
      <text>
        <r>
          <rPr>
            <b/>
            <sz val="8"/>
            <color indexed="81"/>
            <rFont val="Tahoma"/>
          </rPr>
          <t>Posizione gara nel corso dell'anno per quel tipo di gara</t>
        </r>
      </text>
    </comment>
    <comment ref="H9" authorId="0">
      <text>
        <r>
          <rPr>
            <b/>
            <sz val="8"/>
            <color indexed="81"/>
            <rFont val="Tahoma"/>
          </rPr>
          <t>Valore gara</t>
        </r>
      </text>
    </comment>
    <comment ref="I9" authorId="0">
      <text>
        <r>
          <rPr>
            <b/>
            <sz val="8"/>
            <color indexed="81"/>
            <rFont val="Tahoma"/>
          </rPr>
          <t>Punti Gara Assoluto</t>
        </r>
      </text>
    </comment>
    <comment ref="J9" authorId="0">
      <text>
        <r>
          <rPr>
            <b/>
            <sz val="8"/>
            <color indexed="81"/>
            <rFont val="Tahoma"/>
          </rPr>
          <t>Percentuale del Valore gara da assegnare (categoria)</t>
        </r>
      </text>
    </comment>
    <comment ref="K9" authorId="0">
      <text>
        <r>
          <rPr>
            <b/>
            <sz val="8"/>
            <color indexed="81"/>
            <rFont val="Tahoma"/>
          </rPr>
          <t>Punti Gara Categoria</t>
        </r>
      </text>
    </comment>
    <comment ref="L9" authorId="0">
      <text>
        <r>
          <rPr>
            <b/>
            <sz val="8"/>
            <color indexed="81"/>
            <rFont val="Tahoma"/>
          </rPr>
          <t>Punti per Podio</t>
        </r>
        <r>
          <rPr>
            <sz val="8"/>
            <color indexed="81"/>
            <rFont val="Tahoma"/>
          </rPr>
          <t xml:space="preserve">
</t>
        </r>
      </text>
    </comment>
    <comment ref="M9" authorId="0">
      <text>
        <r>
          <rPr>
            <b/>
            <sz val="8"/>
            <color indexed="81"/>
            <rFont val="Tahoma"/>
          </rPr>
          <t>Punti totali (include partecipazione)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matteo</author>
  </authors>
  <commentList>
    <comment ref="B9" authorId="0">
      <text>
        <r>
          <rPr>
            <b/>
            <sz val="8"/>
            <color indexed="81"/>
            <rFont val="Tahoma"/>
          </rPr>
          <t>matteo:</t>
        </r>
        <r>
          <rPr>
            <sz val="8"/>
            <color indexed="81"/>
            <rFont val="Tahoma"/>
          </rPr>
          <t xml:space="preserve">
</t>
        </r>
      </text>
    </comment>
    <comment ref="D9" authorId="0">
      <text>
        <r>
          <rPr>
            <b/>
            <sz val="8"/>
            <color indexed="81"/>
            <rFont val="Tahoma"/>
          </rPr>
          <t>Posizione assoluta</t>
        </r>
      </text>
    </comment>
    <comment ref="E9" authorId="0">
      <text>
        <r>
          <rPr>
            <b/>
            <sz val="8"/>
            <color indexed="81"/>
            <rFont val="Tahoma"/>
          </rPr>
          <t>Posizione di categoria</t>
        </r>
      </text>
    </comment>
    <comment ref="F9" authorId="0">
      <text>
        <r>
          <rPr>
            <b/>
            <sz val="8"/>
            <color indexed="81"/>
            <rFont val="Tahoma"/>
          </rPr>
          <t>Percentuale del Valore gara assoluto da assegnare</t>
        </r>
      </text>
    </comment>
    <comment ref="G9" authorId="0">
      <text>
        <r>
          <rPr>
            <b/>
            <sz val="8"/>
            <color indexed="81"/>
            <rFont val="Tahoma"/>
          </rPr>
          <t>Posizione gara nel corso dell'anno per quel tipo di gara</t>
        </r>
      </text>
    </comment>
    <comment ref="H9" authorId="0">
      <text>
        <r>
          <rPr>
            <b/>
            <sz val="8"/>
            <color indexed="81"/>
            <rFont val="Tahoma"/>
          </rPr>
          <t>Valore gara</t>
        </r>
      </text>
    </comment>
    <comment ref="I9" authorId="0">
      <text>
        <r>
          <rPr>
            <b/>
            <sz val="8"/>
            <color indexed="81"/>
            <rFont val="Tahoma"/>
          </rPr>
          <t>Punti Gara Assoluto</t>
        </r>
      </text>
    </comment>
    <comment ref="J9" authorId="0">
      <text>
        <r>
          <rPr>
            <b/>
            <sz val="8"/>
            <color indexed="81"/>
            <rFont val="Tahoma"/>
          </rPr>
          <t>Percentuale del Valore gara da assegnare (categoria)</t>
        </r>
      </text>
    </comment>
    <comment ref="K9" authorId="0">
      <text>
        <r>
          <rPr>
            <b/>
            <sz val="8"/>
            <color indexed="81"/>
            <rFont val="Tahoma"/>
          </rPr>
          <t>Punti Gara Categoria</t>
        </r>
      </text>
    </comment>
    <comment ref="L9" authorId="0">
      <text>
        <r>
          <rPr>
            <b/>
            <sz val="8"/>
            <color indexed="81"/>
            <rFont val="Tahoma"/>
          </rPr>
          <t>Punti per Podio</t>
        </r>
        <r>
          <rPr>
            <sz val="8"/>
            <color indexed="81"/>
            <rFont val="Tahoma"/>
          </rPr>
          <t xml:space="preserve">
</t>
        </r>
      </text>
    </comment>
    <comment ref="M9" authorId="0">
      <text>
        <r>
          <rPr>
            <b/>
            <sz val="8"/>
            <color indexed="81"/>
            <rFont val="Tahoma"/>
          </rPr>
          <t>Punti totali (include partecipazione)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17.xml><?xml version="1.0" encoding="utf-8"?>
<comments xmlns="http://schemas.openxmlformats.org/spreadsheetml/2006/main">
  <authors>
    <author>matteo</author>
  </authors>
  <commentList>
    <comment ref="B9" authorId="0">
      <text>
        <r>
          <rPr>
            <b/>
            <sz val="8"/>
            <color indexed="81"/>
            <rFont val="Tahoma"/>
          </rPr>
          <t>matteo:</t>
        </r>
        <r>
          <rPr>
            <sz val="8"/>
            <color indexed="81"/>
            <rFont val="Tahoma"/>
          </rPr>
          <t xml:space="preserve">
</t>
        </r>
      </text>
    </comment>
    <comment ref="D9" authorId="0">
      <text>
        <r>
          <rPr>
            <b/>
            <sz val="8"/>
            <color indexed="81"/>
            <rFont val="Tahoma"/>
          </rPr>
          <t>Posizione assoluta</t>
        </r>
      </text>
    </comment>
    <comment ref="E9" authorId="0">
      <text>
        <r>
          <rPr>
            <b/>
            <sz val="8"/>
            <color indexed="81"/>
            <rFont val="Tahoma"/>
          </rPr>
          <t>Posizione di categoria</t>
        </r>
      </text>
    </comment>
    <comment ref="F9" authorId="0">
      <text>
        <r>
          <rPr>
            <b/>
            <sz val="8"/>
            <color indexed="81"/>
            <rFont val="Tahoma"/>
          </rPr>
          <t>Percentuale del Valore gara assoluto da assegnare</t>
        </r>
      </text>
    </comment>
    <comment ref="G9" authorId="0">
      <text>
        <r>
          <rPr>
            <b/>
            <sz val="8"/>
            <color indexed="81"/>
            <rFont val="Tahoma"/>
          </rPr>
          <t>Posizione gara nel corso dell'anno per quel tipo di gara</t>
        </r>
      </text>
    </comment>
    <comment ref="H9" authorId="0">
      <text>
        <r>
          <rPr>
            <b/>
            <sz val="8"/>
            <color indexed="81"/>
            <rFont val="Tahoma"/>
          </rPr>
          <t>Valore gara</t>
        </r>
      </text>
    </comment>
    <comment ref="I9" authorId="0">
      <text>
        <r>
          <rPr>
            <b/>
            <sz val="8"/>
            <color indexed="81"/>
            <rFont val="Tahoma"/>
          </rPr>
          <t>Punti Gara Assoluto</t>
        </r>
      </text>
    </comment>
    <comment ref="J9" authorId="0">
      <text>
        <r>
          <rPr>
            <b/>
            <sz val="8"/>
            <color indexed="81"/>
            <rFont val="Tahoma"/>
          </rPr>
          <t>Percentuale del Valore gara da assegnare (categoria)</t>
        </r>
      </text>
    </comment>
    <comment ref="K9" authorId="0">
      <text>
        <r>
          <rPr>
            <b/>
            <sz val="8"/>
            <color indexed="81"/>
            <rFont val="Tahoma"/>
          </rPr>
          <t>Punti Gara Categoria</t>
        </r>
      </text>
    </comment>
    <comment ref="L9" authorId="0">
      <text>
        <r>
          <rPr>
            <b/>
            <sz val="8"/>
            <color indexed="81"/>
            <rFont val="Tahoma"/>
          </rPr>
          <t>Punti per Podio</t>
        </r>
        <r>
          <rPr>
            <sz val="8"/>
            <color indexed="81"/>
            <rFont val="Tahoma"/>
          </rPr>
          <t xml:space="preserve">
</t>
        </r>
      </text>
    </comment>
    <comment ref="M9" authorId="0">
      <text>
        <r>
          <rPr>
            <b/>
            <sz val="8"/>
            <color indexed="81"/>
            <rFont val="Tahoma"/>
          </rPr>
          <t>Punti totali (include partecipazione)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18.xml><?xml version="1.0" encoding="utf-8"?>
<comments xmlns="http://schemas.openxmlformats.org/spreadsheetml/2006/main">
  <authors>
    <author>matteo</author>
  </authors>
  <commentList>
    <comment ref="B9" authorId="0">
      <text>
        <r>
          <rPr>
            <b/>
            <sz val="8"/>
            <color indexed="81"/>
            <rFont val="Tahoma"/>
          </rPr>
          <t>matteo:</t>
        </r>
        <r>
          <rPr>
            <sz val="8"/>
            <color indexed="81"/>
            <rFont val="Tahoma"/>
          </rPr>
          <t xml:space="preserve">
</t>
        </r>
      </text>
    </comment>
    <comment ref="D9" authorId="0">
      <text>
        <r>
          <rPr>
            <b/>
            <sz val="8"/>
            <color indexed="81"/>
            <rFont val="Tahoma"/>
          </rPr>
          <t>Posizione assoluta</t>
        </r>
      </text>
    </comment>
    <comment ref="E9" authorId="0">
      <text>
        <r>
          <rPr>
            <b/>
            <sz val="8"/>
            <color indexed="81"/>
            <rFont val="Tahoma"/>
          </rPr>
          <t>Posizione di categoria</t>
        </r>
      </text>
    </comment>
    <comment ref="F9" authorId="0">
      <text>
        <r>
          <rPr>
            <b/>
            <sz val="8"/>
            <color indexed="81"/>
            <rFont val="Tahoma"/>
          </rPr>
          <t>Percentuale del Valore gara assoluto da assegnare</t>
        </r>
      </text>
    </comment>
    <comment ref="G9" authorId="0">
      <text>
        <r>
          <rPr>
            <b/>
            <sz val="8"/>
            <color indexed="81"/>
            <rFont val="Tahoma"/>
          </rPr>
          <t>Posizione gara nel corso dell'anno per quel tipo di gara</t>
        </r>
      </text>
    </comment>
    <comment ref="H9" authorId="0">
      <text>
        <r>
          <rPr>
            <b/>
            <sz val="8"/>
            <color indexed="81"/>
            <rFont val="Tahoma"/>
          </rPr>
          <t>Valore gara</t>
        </r>
      </text>
    </comment>
    <comment ref="I9" authorId="0">
      <text>
        <r>
          <rPr>
            <b/>
            <sz val="8"/>
            <color indexed="81"/>
            <rFont val="Tahoma"/>
          </rPr>
          <t>Punti Gara Assoluto</t>
        </r>
      </text>
    </comment>
    <comment ref="J9" authorId="0">
      <text>
        <r>
          <rPr>
            <b/>
            <sz val="8"/>
            <color indexed="81"/>
            <rFont val="Tahoma"/>
          </rPr>
          <t>Percentuale del Valore gara da assegnare (categoria)</t>
        </r>
      </text>
    </comment>
    <comment ref="K9" authorId="0">
      <text>
        <r>
          <rPr>
            <b/>
            <sz val="8"/>
            <color indexed="81"/>
            <rFont val="Tahoma"/>
          </rPr>
          <t>Punti Gara Categoria</t>
        </r>
      </text>
    </comment>
    <comment ref="L9" authorId="0">
      <text>
        <r>
          <rPr>
            <b/>
            <sz val="8"/>
            <color indexed="81"/>
            <rFont val="Tahoma"/>
          </rPr>
          <t>Punti per Podio</t>
        </r>
        <r>
          <rPr>
            <sz val="8"/>
            <color indexed="81"/>
            <rFont val="Tahoma"/>
          </rPr>
          <t xml:space="preserve">
</t>
        </r>
      </text>
    </comment>
    <comment ref="M9" authorId="0">
      <text>
        <r>
          <rPr>
            <b/>
            <sz val="8"/>
            <color indexed="81"/>
            <rFont val="Tahoma"/>
          </rPr>
          <t>Punti totali (include partecipazione)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>
  <authors>
    <author>matteo</author>
  </authors>
  <commentList>
    <comment ref="B9" authorId="0">
      <text>
        <r>
          <rPr>
            <b/>
            <sz val="8"/>
            <color indexed="81"/>
            <rFont val="Tahoma"/>
          </rPr>
          <t>matteo:</t>
        </r>
        <r>
          <rPr>
            <sz val="8"/>
            <color indexed="81"/>
            <rFont val="Tahoma"/>
          </rPr>
          <t xml:space="preserve">
</t>
        </r>
      </text>
    </comment>
    <comment ref="D9" authorId="0">
      <text>
        <r>
          <rPr>
            <b/>
            <sz val="8"/>
            <color indexed="81"/>
            <rFont val="Tahoma"/>
          </rPr>
          <t>Posizione assoluta</t>
        </r>
      </text>
    </comment>
    <comment ref="E9" authorId="0">
      <text>
        <r>
          <rPr>
            <b/>
            <sz val="8"/>
            <color indexed="81"/>
            <rFont val="Tahoma"/>
          </rPr>
          <t>Posizione di categoria</t>
        </r>
      </text>
    </comment>
    <comment ref="F9" authorId="0">
      <text>
        <r>
          <rPr>
            <b/>
            <sz val="8"/>
            <color indexed="81"/>
            <rFont val="Tahoma"/>
          </rPr>
          <t>Percentuale del Valore gara assoluto da assegnare</t>
        </r>
      </text>
    </comment>
    <comment ref="G9" authorId="0">
      <text>
        <r>
          <rPr>
            <b/>
            <sz val="8"/>
            <color indexed="81"/>
            <rFont val="Tahoma"/>
          </rPr>
          <t>Posizione gara nel corso dell'anno per quel tipo di gara</t>
        </r>
      </text>
    </comment>
    <comment ref="H9" authorId="0">
      <text>
        <r>
          <rPr>
            <b/>
            <sz val="8"/>
            <color indexed="81"/>
            <rFont val="Tahoma"/>
          </rPr>
          <t>Valore gara</t>
        </r>
      </text>
    </comment>
    <comment ref="I9" authorId="0">
      <text>
        <r>
          <rPr>
            <b/>
            <sz val="8"/>
            <color indexed="81"/>
            <rFont val="Tahoma"/>
          </rPr>
          <t>Punti Gara Assoluto</t>
        </r>
      </text>
    </comment>
    <comment ref="J9" authorId="0">
      <text>
        <r>
          <rPr>
            <b/>
            <sz val="8"/>
            <color indexed="81"/>
            <rFont val="Tahoma"/>
          </rPr>
          <t>Percentuale del Valore gara da assegnare (categoria)</t>
        </r>
      </text>
    </comment>
    <comment ref="K9" authorId="0">
      <text>
        <r>
          <rPr>
            <b/>
            <sz val="8"/>
            <color indexed="81"/>
            <rFont val="Tahoma"/>
          </rPr>
          <t>Punti Gara Categoria</t>
        </r>
      </text>
    </comment>
    <comment ref="L9" authorId="0">
      <text>
        <r>
          <rPr>
            <b/>
            <sz val="8"/>
            <color indexed="81"/>
            <rFont val="Tahoma"/>
          </rPr>
          <t>Punti per Podio</t>
        </r>
        <r>
          <rPr>
            <sz val="8"/>
            <color indexed="81"/>
            <rFont val="Tahoma"/>
          </rPr>
          <t xml:space="preserve">
</t>
        </r>
      </text>
    </comment>
    <comment ref="M9" authorId="0">
      <text>
        <r>
          <rPr>
            <b/>
            <sz val="8"/>
            <color indexed="81"/>
            <rFont val="Tahoma"/>
          </rPr>
          <t>Punti totali (include partecipazione)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matteo</author>
  </authors>
  <commentList>
    <comment ref="B9" authorId="0">
      <text>
        <r>
          <rPr>
            <b/>
            <sz val="8"/>
            <color indexed="81"/>
            <rFont val="Tahoma"/>
          </rPr>
          <t>matteo:</t>
        </r>
        <r>
          <rPr>
            <sz val="8"/>
            <color indexed="81"/>
            <rFont val="Tahoma"/>
          </rPr>
          <t xml:space="preserve">
</t>
        </r>
      </text>
    </comment>
    <comment ref="D9" authorId="0">
      <text>
        <r>
          <rPr>
            <b/>
            <sz val="8"/>
            <color indexed="81"/>
            <rFont val="Tahoma"/>
          </rPr>
          <t>Posizione assoluta</t>
        </r>
      </text>
    </comment>
    <comment ref="E9" authorId="0">
      <text>
        <r>
          <rPr>
            <b/>
            <sz val="8"/>
            <color indexed="81"/>
            <rFont val="Tahoma"/>
          </rPr>
          <t>Posizione di categoria</t>
        </r>
      </text>
    </comment>
    <comment ref="F9" authorId="0">
      <text>
        <r>
          <rPr>
            <b/>
            <sz val="8"/>
            <color indexed="81"/>
            <rFont val="Tahoma"/>
          </rPr>
          <t>Percentuale del Valore gara assoluto da assegnare</t>
        </r>
      </text>
    </comment>
    <comment ref="G9" authorId="0">
      <text>
        <r>
          <rPr>
            <b/>
            <sz val="8"/>
            <color indexed="81"/>
            <rFont val="Tahoma"/>
          </rPr>
          <t>Posizione gara nel corso dell'anno per quel tipo di gara</t>
        </r>
      </text>
    </comment>
    <comment ref="H9" authorId="0">
      <text>
        <r>
          <rPr>
            <b/>
            <sz val="8"/>
            <color indexed="81"/>
            <rFont val="Tahoma"/>
          </rPr>
          <t>Valore gara</t>
        </r>
      </text>
    </comment>
    <comment ref="I9" authorId="0">
      <text>
        <r>
          <rPr>
            <b/>
            <sz val="8"/>
            <color indexed="81"/>
            <rFont val="Tahoma"/>
          </rPr>
          <t>Punti Gara Assoluto</t>
        </r>
      </text>
    </comment>
    <comment ref="J9" authorId="0">
      <text>
        <r>
          <rPr>
            <b/>
            <sz val="8"/>
            <color indexed="81"/>
            <rFont val="Tahoma"/>
          </rPr>
          <t>Percentuale del Valore gara da assegnare (categoria)</t>
        </r>
      </text>
    </comment>
    <comment ref="K9" authorId="0">
      <text>
        <r>
          <rPr>
            <b/>
            <sz val="8"/>
            <color indexed="81"/>
            <rFont val="Tahoma"/>
          </rPr>
          <t>Punti Gara Categoria</t>
        </r>
      </text>
    </comment>
    <comment ref="L9" authorId="0">
      <text>
        <r>
          <rPr>
            <b/>
            <sz val="8"/>
            <color indexed="81"/>
            <rFont val="Tahoma"/>
          </rPr>
          <t>Punti per Podio</t>
        </r>
        <r>
          <rPr>
            <sz val="8"/>
            <color indexed="81"/>
            <rFont val="Tahoma"/>
          </rPr>
          <t xml:space="preserve">
</t>
        </r>
      </text>
    </comment>
    <comment ref="M9" authorId="0">
      <text>
        <r>
          <rPr>
            <b/>
            <sz val="8"/>
            <color indexed="81"/>
            <rFont val="Tahoma"/>
          </rPr>
          <t>Punti totali (include partecipazione)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20.xml><?xml version="1.0" encoding="utf-8"?>
<comments xmlns="http://schemas.openxmlformats.org/spreadsheetml/2006/main">
  <authors>
    <author>matteo</author>
  </authors>
  <commentList>
    <comment ref="B9" authorId="0">
      <text>
        <r>
          <rPr>
            <b/>
            <sz val="8"/>
            <color indexed="81"/>
            <rFont val="Tahoma"/>
          </rPr>
          <t>matteo:</t>
        </r>
        <r>
          <rPr>
            <sz val="8"/>
            <color indexed="81"/>
            <rFont val="Tahoma"/>
          </rPr>
          <t xml:space="preserve">
</t>
        </r>
      </text>
    </comment>
    <comment ref="D9" authorId="0">
      <text>
        <r>
          <rPr>
            <b/>
            <sz val="8"/>
            <color indexed="81"/>
            <rFont val="Tahoma"/>
          </rPr>
          <t>Posizione assoluta</t>
        </r>
      </text>
    </comment>
    <comment ref="E9" authorId="0">
      <text>
        <r>
          <rPr>
            <b/>
            <sz val="8"/>
            <color indexed="81"/>
            <rFont val="Tahoma"/>
          </rPr>
          <t>Posizione di categoria</t>
        </r>
      </text>
    </comment>
    <comment ref="F9" authorId="0">
      <text>
        <r>
          <rPr>
            <b/>
            <sz val="8"/>
            <color indexed="81"/>
            <rFont val="Tahoma"/>
          </rPr>
          <t>Percentuale del Valore gara assoluto da assegnare</t>
        </r>
      </text>
    </comment>
    <comment ref="G9" authorId="0">
      <text>
        <r>
          <rPr>
            <b/>
            <sz val="8"/>
            <color indexed="81"/>
            <rFont val="Tahoma"/>
          </rPr>
          <t>Posizione gara nel corso dell'anno per quel tipo di gara</t>
        </r>
      </text>
    </comment>
    <comment ref="H9" authorId="0">
      <text>
        <r>
          <rPr>
            <b/>
            <sz val="8"/>
            <color indexed="81"/>
            <rFont val="Tahoma"/>
          </rPr>
          <t>Valore gara</t>
        </r>
      </text>
    </comment>
    <comment ref="I9" authorId="0">
      <text>
        <r>
          <rPr>
            <b/>
            <sz val="8"/>
            <color indexed="81"/>
            <rFont val="Tahoma"/>
          </rPr>
          <t>Punti Gara Assoluto</t>
        </r>
      </text>
    </comment>
    <comment ref="J9" authorId="0">
      <text>
        <r>
          <rPr>
            <b/>
            <sz val="8"/>
            <color indexed="81"/>
            <rFont val="Tahoma"/>
          </rPr>
          <t>Percentuale del Valore gara da assegnare (categoria)</t>
        </r>
      </text>
    </comment>
    <comment ref="K9" authorId="0">
      <text>
        <r>
          <rPr>
            <b/>
            <sz val="8"/>
            <color indexed="81"/>
            <rFont val="Tahoma"/>
          </rPr>
          <t>Punti Gara Categoria</t>
        </r>
      </text>
    </comment>
    <comment ref="L9" authorId="0">
      <text>
        <r>
          <rPr>
            <b/>
            <sz val="8"/>
            <color indexed="81"/>
            <rFont val="Tahoma"/>
          </rPr>
          <t>Punti per Podio</t>
        </r>
        <r>
          <rPr>
            <sz val="8"/>
            <color indexed="81"/>
            <rFont val="Tahoma"/>
          </rPr>
          <t xml:space="preserve">
</t>
        </r>
      </text>
    </comment>
    <comment ref="M9" authorId="0">
      <text>
        <r>
          <rPr>
            <b/>
            <sz val="8"/>
            <color indexed="81"/>
            <rFont val="Tahoma"/>
          </rPr>
          <t>Punti totali (include partecipazione)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21.xml><?xml version="1.0" encoding="utf-8"?>
<comments xmlns="http://schemas.openxmlformats.org/spreadsheetml/2006/main">
  <authors>
    <author>matteo</author>
  </authors>
  <commentList>
    <comment ref="B9" authorId="0">
      <text>
        <r>
          <rPr>
            <b/>
            <sz val="8"/>
            <color indexed="81"/>
            <rFont val="Tahoma"/>
          </rPr>
          <t>matteo:</t>
        </r>
        <r>
          <rPr>
            <sz val="8"/>
            <color indexed="81"/>
            <rFont val="Tahoma"/>
          </rPr>
          <t xml:space="preserve">
</t>
        </r>
      </text>
    </comment>
    <comment ref="D9" authorId="0">
      <text>
        <r>
          <rPr>
            <b/>
            <sz val="8"/>
            <color indexed="81"/>
            <rFont val="Tahoma"/>
          </rPr>
          <t>Posizione assoluta</t>
        </r>
      </text>
    </comment>
    <comment ref="E9" authorId="0">
      <text>
        <r>
          <rPr>
            <b/>
            <sz val="8"/>
            <color indexed="81"/>
            <rFont val="Tahoma"/>
          </rPr>
          <t>Posizione di categoria</t>
        </r>
      </text>
    </comment>
    <comment ref="F9" authorId="0">
      <text>
        <r>
          <rPr>
            <b/>
            <sz val="8"/>
            <color indexed="81"/>
            <rFont val="Tahoma"/>
          </rPr>
          <t>Percentuale del Valore gara assoluto da assegnare</t>
        </r>
      </text>
    </comment>
    <comment ref="G9" authorId="0">
      <text>
        <r>
          <rPr>
            <b/>
            <sz val="8"/>
            <color indexed="81"/>
            <rFont val="Tahoma"/>
          </rPr>
          <t>Posizione gara nel corso dell'anno per quel tipo di gara</t>
        </r>
      </text>
    </comment>
    <comment ref="H9" authorId="0">
      <text>
        <r>
          <rPr>
            <b/>
            <sz val="8"/>
            <color indexed="81"/>
            <rFont val="Tahoma"/>
          </rPr>
          <t>Valore gara</t>
        </r>
      </text>
    </comment>
    <comment ref="I9" authorId="0">
      <text>
        <r>
          <rPr>
            <b/>
            <sz val="8"/>
            <color indexed="81"/>
            <rFont val="Tahoma"/>
          </rPr>
          <t>Punti Gara Assoluto</t>
        </r>
      </text>
    </comment>
    <comment ref="J9" authorId="0">
      <text>
        <r>
          <rPr>
            <b/>
            <sz val="8"/>
            <color indexed="81"/>
            <rFont val="Tahoma"/>
          </rPr>
          <t>Percentuale del Valore gara da assegnare (categoria)</t>
        </r>
      </text>
    </comment>
    <comment ref="K9" authorId="0">
      <text>
        <r>
          <rPr>
            <b/>
            <sz val="8"/>
            <color indexed="81"/>
            <rFont val="Tahoma"/>
          </rPr>
          <t>Punti Gara Categoria</t>
        </r>
      </text>
    </comment>
    <comment ref="L9" authorId="0">
      <text>
        <r>
          <rPr>
            <b/>
            <sz val="8"/>
            <color indexed="81"/>
            <rFont val="Tahoma"/>
          </rPr>
          <t>Punti per Podio</t>
        </r>
        <r>
          <rPr>
            <sz val="8"/>
            <color indexed="81"/>
            <rFont val="Tahoma"/>
          </rPr>
          <t xml:space="preserve">
</t>
        </r>
      </text>
    </comment>
    <comment ref="M9" authorId="0">
      <text>
        <r>
          <rPr>
            <b/>
            <sz val="8"/>
            <color indexed="81"/>
            <rFont val="Tahoma"/>
          </rPr>
          <t>Punti totali (include partecipazione)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22.xml><?xml version="1.0" encoding="utf-8"?>
<comments xmlns="http://schemas.openxmlformats.org/spreadsheetml/2006/main">
  <authors>
    <author>matteo</author>
  </authors>
  <commentList>
    <comment ref="B9" authorId="0">
      <text>
        <r>
          <rPr>
            <b/>
            <sz val="8"/>
            <color indexed="81"/>
            <rFont val="Tahoma"/>
          </rPr>
          <t>matteo:</t>
        </r>
        <r>
          <rPr>
            <sz val="8"/>
            <color indexed="81"/>
            <rFont val="Tahoma"/>
          </rPr>
          <t xml:space="preserve">
</t>
        </r>
      </text>
    </comment>
    <comment ref="D9" authorId="0">
      <text>
        <r>
          <rPr>
            <b/>
            <sz val="8"/>
            <color indexed="81"/>
            <rFont val="Tahoma"/>
          </rPr>
          <t>Posizione assoluta</t>
        </r>
      </text>
    </comment>
    <comment ref="E9" authorId="0">
      <text>
        <r>
          <rPr>
            <b/>
            <sz val="8"/>
            <color indexed="81"/>
            <rFont val="Tahoma"/>
          </rPr>
          <t>Posizione di categoria</t>
        </r>
      </text>
    </comment>
    <comment ref="F9" authorId="0">
      <text>
        <r>
          <rPr>
            <b/>
            <sz val="8"/>
            <color indexed="81"/>
            <rFont val="Tahoma"/>
          </rPr>
          <t>Percentuale del Valore gara assoluto da assegnare</t>
        </r>
      </text>
    </comment>
    <comment ref="G9" authorId="0">
      <text>
        <r>
          <rPr>
            <b/>
            <sz val="8"/>
            <color indexed="81"/>
            <rFont val="Tahoma"/>
          </rPr>
          <t>Posizione gara nel corso dell'anno per quel tipo di gara</t>
        </r>
      </text>
    </comment>
    <comment ref="H9" authorId="0">
      <text>
        <r>
          <rPr>
            <b/>
            <sz val="8"/>
            <color indexed="81"/>
            <rFont val="Tahoma"/>
          </rPr>
          <t>Valore gara</t>
        </r>
      </text>
    </comment>
    <comment ref="I9" authorId="0">
      <text>
        <r>
          <rPr>
            <b/>
            <sz val="8"/>
            <color indexed="81"/>
            <rFont val="Tahoma"/>
          </rPr>
          <t>Punti Gara Assoluto</t>
        </r>
      </text>
    </comment>
    <comment ref="J9" authorId="0">
      <text>
        <r>
          <rPr>
            <b/>
            <sz val="8"/>
            <color indexed="81"/>
            <rFont val="Tahoma"/>
          </rPr>
          <t>Percentuale del Valore gara da assegnare (categoria)</t>
        </r>
      </text>
    </comment>
    <comment ref="K9" authorId="0">
      <text>
        <r>
          <rPr>
            <b/>
            <sz val="8"/>
            <color indexed="81"/>
            <rFont val="Tahoma"/>
          </rPr>
          <t>Punti Gara Categoria</t>
        </r>
      </text>
    </comment>
    <comment ref="L9" authorId="0">
      <text>
        <r>
          <rPr>
            <b/>
            <sz val="8"/>
            <color indexed="81"/>
            <rFont val="Tahoma"/>
          </rPr>
          <t>Punti per Podio</t>
        </r>
        <r>
          <rPr>
            <sz val="8"/>
            <color indexed="81"/>
            <rFont val="Tahoma"/>
          </rPr>
          <t xml:space="preserve">
</t>
        </r>
      </text>
    </comment>
    <comment ref="M9" authorId="0">
      <text>
        <r>
          <rPr>
            <b/>
            <sz val="8"/>
            <color indexed="81"/>
            <rFont val="Tahoma"/>
          </rPr>
          <t>Punti totali (include partecipazione)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23.xml><?xml version="1.0" encoding="utf-8"?>
<comments xmlns="http://schemas.openxmlformats.org/spreadsheetml/2006/main">
  <authors>
    <author>matteo</author>
  </authors>
  <commentList>
    <comment ref="B9" authorId="0">
      <text>
        <r>
          <rPr>
            <b/>
            <sz val="8"/>
            <color indexed="81"/>
            <rFont val="Tahoma"/>
          </rPr>
          <t>matteo:</t>
        </r>
        <r>
          <rPr>
            <sz val="8"/>
            <color indexed="81"/>
            <rFont val="Tahoma"/>
          </rPr>
          <t xml:space="preserve">
</t>
        </r>
      </text>
    </comment>
    <comment ref="D9" authorId="0">
      <text>
        <r>
          <rPr>
            <b/>
            <sz val="8"/>
            <color indexed="81"/>
            <rFont val="Tahoma"/>
          </rPr>
          <t>Posizione assoluta</t>
        </r>
      </text>
    </comment>
    <comment ref="E9" authorId="0">
      <text>
        <r>
          <rPr>
            <b/>
            <sz val="8"/>
            <color indexed="81"/>
            <rFont val="Tahoma"/>
          </rPr>
          <t>Posizione di categoria</t>
        </r>
      </text>
    </comment>
    <comment ref="F9" authorId="0">
      <text>
        <r>
          <rPr>
            <b/>
            <sz val="8"/>
            <color indexed="81"/>
            <rFont val="Tahoma"/>
          </rPr>
          <t>Percentuale del Valore gara assoluto da assegnare</t>
        </r>
      </text>
    </comment>
    <comment ref="G9" authorId="0">
      <text>
        <r>
          <rPr>
            <b/>
            <sz val="8"/>
            <color indexed="81"/>
            <rFont val="Tahoma"/>
          </rPr>
          <t>Posizione gara nel corso dell'anno per quel tipo di gara</t>
        </r>
      </text>
    </comment>
    <comment ref="H9" authorId="0">
      <text>
        <r>
          <rPr>
            <b/>
            <sz val="8"/>
            <color indexed="81"/>
            <rFont val="Tahoma"/>
          </rPr>
          <t>Valore gara</t>
        </r>
      </text>
    </comment>
    <comment ref="I9" authorId="0">
      <text>
        <r>
          <rPr>
            <b/>
            <sz val="8"/>
            <color indexed="81"/>
            <rFont val="Tahoma"/>
          </rPr>
          <t>Punti Gara Assoluto</t>
        </r>
      </text>
    </comment>
    <comment ref="J9" authorId="0">
      <text>
        <r>
          <rPr>
            <b/>
            <sz val="8"/>
            <color indexed="81"/>
            <rFont val="Tahoma"/>
          </rPr>
          <t>Percentuale del Valore gara da assegnare (categoria)</t>
        </r>
      </text>
    </comment>
    <comment ref="K9" authorId="0">
      <text>
        <r>
          <rPr>
            <b/>
            <sz val="8"/>
            <color indexed="81"/>
            <rFont val="Tahoma"/>
          </rPr>
          <t>Punti Gara Categoria</t>
        </r>
      </text>
    </comment>
    <comment ref="L9" authorId="0">
      <text>
        <r>
          <rPr>
            <b/>
            <sz val="8"/>
            <color indexed="81"/>
            <rFont val="Tahoma"/>
          </rPr>
          <t>Punti per Podio</t>
        </r>
        <r>
          <rPr>
            <sz val="8"/>
            <color indexed="81"/>
            <rFont val="Tahoma"/>
          </rPr>
          <t xml:space="preserve">
</t>
        </r>
      </text>
    </comment>
    <comment ref="M9" authorId="0">
      <text>
        <r>
          <rPr>
            <b/>
            <sz val="8"/>
            <color indexed="81"/>
            <rFont val="Tahoma"/>
          </rPr>
          <t>Punti totali (include partecipazione)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24.xml><?xml version="1.0" encoding="utf-8"?>
<comments xmlns="http://schemas.openxmlformats.org/spreadsheetml/2006/main">
  <authors>
    <author>matteo</author>
  </authors>
  <commentList>
    <comment ref="B9" authorId="0">
      <text>
        <r>
          <rPr>
            <b/>
            <sz val="8"/>
            <color indexed="81"/>
            <rFont val="Tahoma"/>
          </rPr>
          <t>matteo:</t>
        </r>
        <r>
          <rPr>
            <sz val="8"/>
            <color indexed="81"/>
            <rFont val="Tahoma"/>
          </rPr>
          <t xml:space="preserve">
</t>
        </r>
      </text>
    </comment>
    <comment ref="D9" authorId="0">
      <text>
        <r>
          <rPr>
            <b/>
            <sz val="8"/>
            <color indexed="81"/>
            <rFont val="Tahoma"/>
          </rPr>
          <t>Posizione assoluta</t>
        </r>
      </text>
    </comment>
    <comment ref="E9" authorId="0">
      <text>
        <r>
          <rPr>
            <b/>
            <sz val="8"/>
            <color indexed="81"/>
            <rFont val="Tahoma"/>
          </rPr>
          <t>Posizione di categoria</t>
        </r>
      </text>
    </comment>
    <comment ref="F9" authorId="0">
      <text>
        <r>
          <rPr>
            <b/>
            <sz val="8"/>
            <color indexed="81"/>
            <rFont val="Tahoma"/>
          </rPr>
          <t>Percentuale del Valore gara assoluto da assegnare</t>
        </r>
      </text>
    </comment>
    <comment ref="G9" authorId="0">
      <text>
        <r>
          <rPr>
            <b/>
            <sz val="8"/>
            <color indexed="81"/>
            <rFont val="Tahoma"/>
          </rPr>
          <t>Posizione gara nel corso dell'anno per quel tipo di gara</t>
        </r>
      </text>
    </comment>
    <comment ref="H9" authorId="0">
      <text>
        <r>
          <rPr>
            <b/>
            <sz val="8"/>
            <color indexed="81"/>
            <rFont val="Tahoma"/>
          </rPr>
          <t>Valore gara</t>
        </r>
      </text>
    </comment>
    <comment ref="I9" authorId="0">
      <text>
        <r>
          <rPr>
            <b/>
            <sz val="8"/>
            <color indexed="81"/>
            <rFont val="Tahoma"/>
          </rPr>
          <t>Punti Gara Assoluto</t>
        </r>
      </text>
    </comment>
    <comment ref="J9" authorId="0">
      <text>
        <r>
          <rPr>
            <b/>
            <sz val="8"/>
            <color indexed="81"/>
            <rFont val="Tahoma"/>
          </rPr>
          <t>Percentuale del Valore gara da assegnare (categoria)</t>
        </r>
      </text>
    </comment>
    <comment ref="K9" authorId="0">
      <text>
        <r>
          <rPr>
            <b/>
            <sz val="8"/>
            <color indexed="81"/>
            <rFont val="Tahoma"/>
          </rPr>
          <t>Punti Gara Categoria</t>
        </r>
      </text>
    </comment>
    <comment ref="L9" authorId="0">
      <text>
        <r>
          <rPr>
            <b/>
            <sz val="8"/>
            <color indexed="81"/>
            <rFont val="Tahoma"/>
          </rPr>
          <t>Punti per Podio</t>
        </r>
        <r>
          <rPr>
            <sz val="8"/>
            <color indexed="81"/>
            <rFont val="Tahoma"/>
          </rPr>
          <t xml:space="preserve">
</t>
        </r>
      </text>
    </comment>
    <comment ref="M9" authorId="0">
      <text>
        <r>
          <rPr>
            <b/>
            <sz val="8"/>
            <color indexed="81"/>
            <rFont val="Tahoma"/>
          </rPr>
          <t>Punti totali (include partecipazione)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25.xml><?xml version="1.0" encoding="utf-8"?>
<comments xmlns="http://schemas.openxmlformats.org/spreadsheetml/2006/main">
  <authors>
    <author>matteo</author>
  </authors>
  <commentList>
    <comment ref="B9" authorId="0">
      <text>
        <r>
          <rPr>
            <b/>
            <sz val="8"/>
            <color indexed="81"/>
            <rFont val="Tahoma"/>
          </rPr>
          <t>matteo:</t>
        </r>
        <r>
          <rPr>
            <sz val="8"/>
            <color indexed="81"/>
            <rFont val="Tahoma"/>
          </rPr>
          <t xml:space="preserve">
</t>
        </r>
      </text>
    </comment>
    <comment ref="D9" authorId="0">
      <text>
        <r>
          <rPr>
            <b/>
            <sz val="8"/>
            <color indexed="81"/>
            <rFont val="Tahoma"/>
          </rPr>
          <t>Posizione assoluta</t>
        </r>
      </text>
    </comment>
    <comment ref="E9" authorId="0">
      <text>
        <r>
          <rPr>
            <b/>
            <sz val="8"/>
            <color indexed="81"/>
            <rFont val="Tahoma"/>
          </rPr>
          <t>Posizione di categoria</t>
        </r>
      </text>
    </comment>
    <comment ref="F9" authorId="0">
      <text>
        <r>
          <rPr>
            <b/>
            <sz val="8"/>
            <color indexed="81"/>
            <rFont val="Tahoma"/>
          </rPr>
          <t>Percentuale del Valore gara assoluto da assegnare</t>
        </r>
      </text>
    </comment>
    <comment ref="G9" authorId="0">
      <text>
        <r>
          <rPr>
            <b/>
            <sz val="8"/>
            <color indexed="81"/>
            <rFont val="Tahoma"/>
          </rPr>
          <t>Posizione gara nel corso dell'anno per quel tipo di gara</t>
        </r>
      </text>
    </comment>
    <comment ref="H9" authorId="0">
      <text>
        <r>
          <rPr>
            <b/>
            <sz val="8"/>
            <color indexed="81"/>
            <rFont val="Tahoma"/>
          </rPr>
          <t>Valore gara</t>
        </r>
      </text>
    </comment>
    <comment ref="I9" authorId="0">
      <text>
        <r>
          <rPr>
            <b/>
            <sz val="8"/>
            <color indexed="81"/>
            <rFont val="Tahoma"/>
          </rPr>
          <t>Punti Gara Assoluto</t>
        </r>
      </text>
    </comment>
    <comment ref="J9" authorId="0">
      <text>
        <r>
          <rPr>
            <b/>
            <sz val="8"/>
            <color indexed="81"/>
            <rFont val="Tahoma"/>
          </rPr>
          <t>Percentuale del Valore gara da assegnare (categoria)</t>
        </r>
      </text>
    </comment>
    <comment ref="K9" authorId="0">
      <text>
        <r>
          <rPr>
            <b/>
            <sz val="8"/>
            <color indexed="81"/>
            <rFont val="Tahoma"/>
          </rPr>
          <t>Punti Gara Categoria</t>
        </r>
      </text>
    </comment>
    <comment ref="L9" authorId="0">
      <text>
        <r>
          <rPr>
            <b/>
            <sz val="8"/>
            <color indexed="81"/>
            <rFont val="Tahoma"/>
          </rPr>
          <t>Punti per Podio</t>
        </r>
        <r>
          <rPr>
            <sz val="8"/>
            <color indexed="81"/>
            <rFont val="Tahoma"/>
          </rPr>
          <t xml:space="preserve">
</t>
        </r>
      </text>
    </comment>
    <comment ref="M9" authorId="0">
      <text>
        <r>
          <rPr>
            <b/>
            <sz val="8"/>
            <color indexed="81"/>
            <rFont val="Tahoma"/>
          </rPr>
          <t>Punti totali (include partecipazione)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26.xml><?xml version="1.0" encoding="utf-8"?>
<comments xmlns="http://schemas.openxmlformats.org/spreadsheetml/2006/main">
  <authors>
    <author>matteo</author>
  </authors>
  <commentList>
    <comment ref="B9" authorId="0">
      <text>
        <r>
          <rPr>
            <b/>
            <sz val="8"/>
            <color indexed="81"/>
            <rFont val="Tahoma"/>
          </rPr>
          <t>matteo:</t>
        </r>
        <r>
          <rPr>
            <sz val="8"/>
            <color indexed="81"/>
            <rFont val="Tahoma"/>
          </rPr>
          <t xml:space="preserve">
</t>
        </r>
      </text>
    </comment>
    <comment ref="D9" authorId="0">
      <text>
        <r>
          <rPr>
            <b/>
            <sz val="8"/>
            <color indexed="81"/>
            <rFont val="Tahoma"/>
          </rPr>
          <t>Posizione assoluta</t>
        </r>
      </text>
    </comment>
    <comment ref="E9" authorId="0">
      <text>
        <r>
          <rPr>
            <b/>
            <sz val="8"/>
            <color indexed="81"/>
            <rFont val="Tahoma"/>
          </rPr>
          <t>Posizione di categoria</t>
        </r>
      </text>
    </comment>
    <comment ref="F9" authorId="0">
      <text>
        <r>
          <rPr>
            <b/>
            <sz val="8"/>
            <color indexed="81"/>
            <rFont val="Tahoma"/>
          </rPr>
          <t>Percentuale del Valore gara assoluto da assegnare</t>
        </r>
      </text>
    </comment>
    <comment ref="G9" authorId="0">
      <text>
        <r>
          <rPr>
            <b/>
            <sz val="8"/>
            <color indexed="81"/>
            <rFont val="Tahoma"/>
          </rPr>
          <t>Posizione gara nel corso dell'anno per quel tipo di gara</t>
        </r>
      </text>
    </comment>
    <comment ref="H9" authorId="0">
      <text>
        <r>
          <rPr>
            <b/>
            <sz val="8"/>
            <color indexed="81"/>
            <rFont val="Tahoma"/>
          </rPr>
          <t>Valore gara</t>
        </r>
      </text>
    </comment>
    <comment ref="I9" authorId="0">
      <text>
        <r>
          <rPr>
            <b/>
            <sz val="8"/>
            <color indexed="81"/>
            <rFont val="Tahoma"/>
          </rPr>
          <t>Punti Gara Assoluto</t>
        </r>
      </text>
    </comment>
    <comment ref="J9" authorId="0">
      <text>
        <r>
          <rPr>
            <b/>
            <sz val="8"/>
            <color indexed="81"/>
            <rFont val="Tahoma"/>
          </rPr>
          <t>Percentuale del Valore gara da assegnare (categoria)</t>
        </r>
      </text>
    </comment>
    <comment ref="K9" authorId="0">
      <text>
        <r>
          <rPr>
            <b/>
            <sz val="8"/>
            <color indexed="81"/>
            <rFont val="Tahoma"/>
          </rPr>
          <t>Punti Gara Categoria</t>
        </r>
      </text>
    </comment>
    <comment ref="L9" authorId="0">
      <text>
        <r>
          <rPr>
            <b/>
            <sz val="8"/>
            <color indexed="81"/>
            <rFont val="Tahoma"/>
          </rPr>
          <t>Punti per Podio</t>
        </r>
        <r>
          <rPr>
            <sz val="8"/>
            <color indexed="81"/>
            <rFont val="Tahoma"/>
          </rPr>
          <t xml:space="preserve">
</t>
        </r>
      </text>
    </comment>
    <comment ref="M9" authorId="0">
      <text>
        <r>
          <rPr>
            <b/>
            <sz val="8"/>
            <color indexed="81"/>
            <rFont val="Tahoma"/>
          </rPr>
          <t>Punti totali (include partecipazione)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27.xml><?xml version="1.0" encoding="utf-8"?>
<comments xmlns="http://schemas.openxmlformats.org/spreadsheetml/2006/main">
  <authors>
    <author>matteo</author>
  </authors>
  <commentList>
    <comment ref="B9" authorId="0">
      <text>
        <r>
          <rPr>
            <b/>
            <sz val="8"/>
            <color indexed="81"/>
            <rFont val="Tahoma"/>
          </rPr>
          <t>matteo:</t>
        </r>
        <r>
          <rPr>
            <sz val="8"/>
            <color indexed="81"/>
            <rFont val="Tahoma"/>
          </rPr>
          <t xml:space="preserve">
</t>
        </r>
      </text>
    </comment>
    <comment ref="D9" authorId="0">
      <text>
        <r>
          <rPr>
            <b/>
            <sz val="8"/>
            <color indexed="81"/>
            <rFont val="Tahoma"/>
          </rPr>
          <t>Posizione assoluta</t>
        </r>
      </text>
    </comment>
    <comment ref="E9" authorId="0">
      <text>
        <r>
          <rPr>
            <b/>
            <sz val="8"/>
            <color indexed="81"/>
            <rFont val="Tahoma"/>
          </rPr>
          <t>Posizione di categoria</t>
        </r>
      </text>
    </comment>
    <comment ref="F9" authorId="0">
      <text>
        <r>
          <rPr>
            <b/>
            <sz val="8"/>
            <color indexed="81"/>
            <rFont val="Tahoma"/>
          </rPr>
          <t>Percentuale del Valore gara assoluto da assegnare</t>
        </r>
      </text>
    </comment>
    <comment ref="G9" authorId="0">
      <text>
        <r>
          <rPr>
            <b/>
            <sz val="8"/>
            <color indexed="81"/>
            <rFont val="Tahoma"/>
          </rPr>
          <t>Posizione gara nel corso dell'anno per quel tipo di gara</t>
        </r>
      </text>
    </comment>
    <comment ref="H9" authorId="0">
      <text>
        <r>
          <rPr>
            <b/>
            <sz val="8"/>
            <color indexed="81"/>
            <rFont val="Tahoma"/>
          </rPr>
          <t>Valore gara</t>
        </r>
      </text>
    </comment>
    <comment ref="I9" authorId="0">
      <text>
        <r>
          <rPr>
            <b/>
            <sz val="8"/>
            <color indexed="81"/>
            <rFont val="Tahoma"/>
          </rPr>
          <t>Punti Gara Assoluto</t>
        </r>
      </text>
    </comment>
    <comment ref="J9" authorId="0">
      <text>
        <r>
          <rPr>
            <b/>
            <sz val="8"/>
            <color indexed="81"/>
            <rFont val="Tahoma"/>
          </rPr>
          <t>Percentuale del Valore gara da assegnare (categoria)</t>
        </r>
      </text>
    </comment>
    <comment ref="K9" authorId="0">
      <text>
        <r>
          <rPr>
            <b/>
            <sz val="8"/>
            <color indexed="81"/>
            <rFont val="Tahoma"/>
          </rPr>
          <t>Punti Gara Categoria</t>
        </r>
      </text>
    </comment>
    <comment ref="L9" authorId="0">
      <text>
        <r>
          <rPr>
            <b/>
            <sz val="8"/>
            <color indexed="81"/>
            <rFont val="Tahoma"/>
          </rPr>
          <t>Punti per Podio</t>
        </r>
        <r>
          <rPr>
            <sz val="8"/>
            <color indexed="81"/>
            <rFont val="Tahoma"/>
          </rPr>
          <t xml:space="preserve">
</t>
        </r>
      </text>
    </comment>
    <comment ref="M9" authorId="0">
      <text>
        <r>
          <rPr>
            <b/>
            <sz val="8"/>
            <color indexed="81"/>
            <rFont val="Tahoma"/>
          </rPr>
          <t>Punti totali (include partecipazione)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28.xml><?xml version="1.0" encoding="utf-8"?>
<comments xmlns="http://schemas.openxmlformats.org/spreadsheetml/2006/main">
  <authors>
    <author>matteo</author>
  </authors>
  <commentList>
    <comment ref="B9" authorId="0">
      <text>
        <r>
          <rPr>
            <b/>
            <sz val="8"/>
            <color indexed="81"/>
            <rFont val="Tahoma"/>
          </rPr>
          <t>matteo:</t>
        </r>
        <r>
          <rPr>
            <sz val="8"/>
            <color indexed="81"/>
            <rFont val="Tahoma"/>
          </rPr>
          <t xml:space="preserve">
</t>
        </r>
      </text>
    </comment>
    <comment ref="D9" authorId="0">
      <text>
        <r>
          <rPr>
            <b/>
            <sz val="8"/>
            <color indexed="81"/>
            <rFont val="Tahoma"/>
          </rPr>
          <t>Posizione assoluta</t>
        </r>
      </text>
    </comment>
    <comment ref="E9" authorId="0">
      <text>
        <r>
          <rPr>
            <b/>
            <sz val="8"/>
            <color indexed="81"/>
            <rFont val="Tahoma"/>
          </rPr>
          <t>Posizione di categoria</t>
        </r>
      </text>
    </comment>
    <comment ref="F9" authorId="0">
      <text>
        <r>
          <rPr>
            <b/>
            <sz val="8"/>
            <color indexed="81"/>
            <rFont val="Tahoma"/>
          </rPr>
          <t>Percentuale del Valore gara assoluto da assegnare</t>
        </r>
      </text>
    </comment>
    <comment ref="G9" authorId="0">
      <text>
        <r>
          <rPr>
            <b/>
            <sz val="8"/>
            <color indexed="81"/>
            <rFont val="Tahoma"/>
          </rPr>
          <t>Posizione gara nel corso dell'anno per quel tipo di gara</t>
        </r>
      </text>
    </comment>
    <comment ref="H9" authorId="0">
      <text>
        <r>
          <rPr>
            <b/>
            <sz val="8"/>
            <color indexed="81"/>
            <rFont val="Tahoma"/>
          </rPr>
          <t>Valore gara</t>
        </r>
      </text>
    </comment>
    <comment ref="I9" authorId="0">
      <text>
        <r>
          <rPr>
            <b/>
            <sz val="8"/>
            <color indexed="81"/>
            <rFont val="Tahoma"/>
          </rPr>
          <t>Punti Gara Assoluto</t>
        </r>
      </text>
    </comment>
    <comment ref="J9" authorId="0">
      <text>
        <r>
          <rPr>
            <b/>
            <sz val="8"/>
            <color indexed="81"/>
            <rFont val="Tahoma"/>
          </rPr>
          <t>Percentuale del Valore gara da assegnare (categoria)</t>
        </r>
      </text>
    </comment>
    <comment ref="K9" authorId="0">
      <text>
        <r>
          <rPr>
            <b/>
            <sz val="8"/>
            <color indexed="81"/>
            <rFont val="Tahoma"/>
          </rPr>
          <t>Punti Gara Categoria</t>
        </r>
      </text>
    </comment>
    <comment ref="L9" authorId="0">
      <text>
        <r>
          <rPr>
            <b/>
            <sz val="8"/>
            <color indexed="81"/>
            <rFont val="Tahoma"/>
          </rPr>
          <t>Punti per Podio</t>
        </r>
        <r>
          <rPr>
            <sz val="8"/>
            <color indexed="81"/>
            <rFont val="Tahoma"/>
          </rPr>
          <t xml:space="preserve">
</t>
        </r>
      </text>
    </comment>
    <comment ref="M9" authorId="0">
      <text>
        <r>
          <rPr>
            <b/>
            <sz val="8"/>
            <color indexed="81"/>
            <rFont val="Tahoma"/>
          </rPr>
          <t>Punti totali (include partecipazione)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29.xml><?xml version="1.0" encoding="utf-8"?>
<comments xmlns="http://schemas.openxmlformats.org/spreadsheetml/2006/main">
  <authors>
    <author>matteo</author>
  </authors>
  <commentList>
    <comment ref="B9" authorId="0">
      <text>
        <r>
          <rPr>
            <b/>
            <sz val="8"/>
            <color indexed="81"/>
            <rFont val="Tahoma"/>
          </rPr>
          <t>matteo:</t>
        </r>
        <r>
          <rPr>
            <sz val="8"/>
            <color indexed="81"/>
            <rFont val="Tahoma"/>
          </rPr>
          <t xml:space="preserve">
</t>
        </r>
      </text>
    </comment>
    <comment ref="D9" authorId="0">
      <text>
        <r>
          <rPr>
            <b/>
            <sz val="8"/>
            <color indexed="81"/>
            <rFont val="Tahoma"/>
          </rPr>
          <t>Posizione assoluta</t>
        </r>
      </text>
    </comment>
    <comment ref="E9" authorId="0">
      <text>
        <r>
          <rPr>
            <b/>
            <sz val="8"/>
            <color indexed="81"/>
            <rFont val="Tahoma"/>
          </rPr>
          <t>Posizione di categoria</t>
        </r>
      </text>
    </comment>
    <comment ref="F9" authorId="0">
      <text>
        <r>
          <rPr>
            <b/>
            <sz val="8"/>
            <color indexed="81"/>
            <rFont val="Tahoma"/>
          </rPr>
          <t>Percentuale del Valore gara assoluto da assegnare</t>
        </r>
      </text>
    </comment>
    <comment ref="G9" authorId="0">
      <text>
        <r>
          <rPr>
            <b/>
            <sz val="8"/>
            <color indexed="81"/>
            <rFont val="Tahoma"/>
          </rPr>
          <t>Posizione gara nel corso dell'anno per quel tipo di gara</t>
        </r>
      </text>
    </comment>
    <comment ref="H9" authorId="0">
      <text>
        <r>
          <rPr>
            <b/>
            <sz val="8"/>
            <color indexed="81"/>
            <rFont val="Tahoma"/>
          </rPr>
          <t>Valore gara</t>
        </r>
      </text>
    </comment>
    <comment ref="I9" authorId="0">
      <text>
        <r>
          <rPr>
            <b/>
            <sz val="8"/>
            <color indexed="81"/>
            <rFont val="Tahoma"/>
          </rPr>
          <t>Punti Gara Assoluto</t>
        </r>
      </text>
    </comment>
    <comment ref="J9" authorId="0">
      <text>
        <r>
          <rPr>
            <b/>
            <sz val="8"/>
            <color indexed="81"/>
            <rFont val="Tahoma"/>
          </rPr>
          <t>Percentuale del Valore gara da assegnare (categoria)</t>
        </r>
      </text>
    </comment>
    <comment ref="K9" authorId="0">
      <text>
        <r>
          <rPr>
            <b/>
            <sz val="8"/>
            <color indexed="81"/>
            <rFont val="Tahoma"/>
          </rPr>
          <t>Punti Gara Categoria</t>
        </r>
      </text>
    </comment>
    <comment ref="L9" authorId="0">
      <text>
        <r>
          <rPr>
            <b/>
            <sz val="8"/>
            <color indexed="81"/>
            <rFont val="Tahoma"/>
          </rPr>
          <t>Punti per Podio</t>
        </r>
        <r>
          <rPr>
            <sz val="8"/>
            <color indexed="81"/>
            <rFont val="Tahoma"/>
          </rPr>
          <t xml:space="preserve">
</t>
        </r>
      </text>
    </comment>
    <comment ref="M9" authorId="0">
      <text>
        <r>
          <rPr>
            <b/>
            <sz val="8"/>
            <color indexed="81"/>
            <rFont val="Tahoma"/>
          </rPr>
          <t>Punti totali (include partecipazione)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matteo</author>
  </authors>
  <commentList>
    <comment ref="B9" authorId="0">
      <text>
        <r>
          <rPr>
            <b/>
            <sz val="8"/>
            <color indexed="81"/>
            <rFont val="Tahoma"/>
          </rPr>
          <t>matteo:</t>
        </r>
        <r>
          <rPr>
            <sz val="8"/>
            <color indexed="81"/>
            <rFont val="Tahoma"/>
          </rPr>
          <t xml:space="preserve">
</t>
        </r>
      </text>
    </comment>
    <comment ref="D9" authorId="0">
      <text>
        <r>
          <rPr>
            <b/>
            <sz val="8"/>
            <color indexed="81"/>
            <rFont val="Tahoma"/>
          </rPr>
          <t>Posizione assoluta</t>
        </r>
      </text>
    </comment>
    <comment ref="E9" authorId="0">
      <text>
        <r>
          <rPr>
            <b/>
            <sz val="8"/>
            <color indexed="81"/>
            <rFont val="Tahoma"/>
          </rPr>
          <t>Posizione di categoria</t>
        </r>
      </text>
    </comment>
    <comment ref="F9" authorId="0">
      <text>
        <r>
          <rPr>
            <b/>
            <sz val="8"/>
            <color indexed="81"/>
            <rFont val="Tahoma"/>
          </rPr>
          <t>Percentuale del Valore gara assoluto da assegnare</t>
        </r>
      </text>
    </comment>
    <comment ref="G9" authorId="0">
      <text>
        <r>
          <rPr>
            <b/>
            <sz val="8"/>
            <color indexed="81"/>
            <rFont val="Tahoma"/>
          </rPr>
          <t>Posizione gara nel corso dell'anno per quel tipo di gara</t>
        </r>
      </text>
    </comment>
    <comment ref="H9" authorId="0">
      <text>
        <r>
          <rPr>
            <b/>
            <sz val="8"/>
            <color indexed="81"/>
            <rFont val="Tahoma"/>
          </rPr>
          <t>Valore gara</t>
        </r>
      </text>
    </comment>
    <comment ref="I9" authorId="0">
      <text>
        <r>
          <rPr>
            <b/>
            <sz val="8"/>
            <color indexed="81"/>
            <rFont val="Tahoma"/>
          </rPr>
          <t>Punti Gara Assoluto</t>
        </r>
      </text>
    </comment>
    <comment ref="J9" authorId="0">
      <text>
        <r>
          <rPr>
            <b/>
            <sz val="8"/>
            <color indexed="81"/>
            <rFont val="Tahoma"/>
          </rPr>
          <t>Percentuale del Valore gara da assegnare (categoria)</t>
        </r>
      </text>
    </comment>
    <comment ref="K9" authorId="0">
      <text>
        <r>
          <rPr>
            <b/>
            <sz val="8"/>
            <color indexed="81"/>
            <rFont val="Tahoma"/>
          </rPr>
          <t>Punti Gara Categoria</t>
        </r>
      </text>
    </comment>
    <comment ref="L9" authorId="0">
      <text>
        <r>
          <rPr>
            <b/>
            <sz val="8"/>
            <color indexed="81"/>
            <rFont val="Tahoma"/>
          </rPr>
          <t>Punti per Podio</t>
        </r>
        <r>
          <rPr>
            <sz val="8"/>
            <color indexed="81"/>
            <rFont val="Tahoma"/>
          </rPr>
          <t xml:space="preserve">
</t>
        </r>
      </text>
    </comment>
    <comment ref="M9" authorId="0">
      <text>
        <r>
          <rPr>
            <b/>
            <sz val="8"/>
            <color indexed="81"/>
            <rFont val="Tahoma"/>
          </rPr>
          <t>Punti totali (include partecipazione)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30.xml><?xml version="1.0" encoding="utf-8"?>
<comments xmlns="http://schemas.openxmlformats.org/spreadsheetml/2006/main">
  <authors>
    <author>matteo</author>
  </authors>
  <commentList>
    <comment ref="B9" authorId="0">
      <text>
        <r>
          <rPr>
            <b/>
            <sz val="8"/>
            <color indexed="81"/>
            <rFont val="Tahoma"/>
          </rPr>
          <t>matteo:</t>
        </r>
        <r>
          <rPr>
            <sz val="8"/>
            <color indexed="81"/>
            <rFont val="Tahoma"/>
          </rPr>
          <t xml:space="preserve">
</t>
        </r>
      </text>
    </comment>
    <comment ref="D9" authorId="0">
      <text>
        <r>
          <rPr>
            <b/>
            <sz val="8"/>
            <color indexed="81"/>
            <rFont val="Tahoma"/>
          </rPr>
          <t>Posizione assoluta</t>
        </r>
      </text>
    </comment>
    <comment ref="E9" authorId="0">
      <text>
        <r>
          <rPr>
            <b/>
            <sz val="8"/>
            <color indexed="81"/>
            <rFont val="Tahoma"/>
          </rPr>
          <t>Posizione di categoria</t>
        </r>
      </text>
    </comment>
    <comment ref="F9" authorId="0">
      <text>
        <r>
          <rPr>
            <b/>
            <sz val="8"/>
            <color indexed="81"/>
            <rFont val="Tahoma"/>
          </rPr>
          <t>Percentuale del Valore gara assoluto da assegnare</t>
        </r>
      </text>
    </comment>
    <comment ref="G9" authorId="0">
      <text>
        <r>
          <rPr>
            <b/>
            <sz val="8"/>
            <color indexed="81"/>
            <rFont val="Tahoma"/>
          </rPr>
          <t>Posizione gara nel corso dell'anno per quel tipo di gara</t>
        </r>
      </text>
    </comment>
    <comment ref="H9" authorId="0">
      <text>
        <r>
          <rPr>
            <b/>
            <sz val="8"/>
            <color indexed="81"/>
            <rFont val="Tahoma"/>
          </rPr>
          <t>Valore gara</t>
        </r>
      </text>
    </comment>
    <comment ref="I9" authorId="0">
      <text>
        <r>
          <rPr>
            <b/>
            <sz val="8"/>
            <color indexed="81"/>
            <rFont val="Tahoma"/>
          </rPr>
          <t>Punti Gara Assoluto</t>
        </r>
      </text>
    </comment>
    <comment ref="J9" authorId="0">
      <text>
        <r>
          <rPr>
            <b/>
            <sz val="8"/>
            <color indexed="81"/>
            <rFont val="Tahoma"/>
          </rPr>
          <t>Percentuale del Valore gara da assegnare (categoria)</t>
        </r>
      </text>
    </comment>
    <comment ref="K9" authorId="0">
      <text>
        <r>
          <rPr>
            <b/>
            <sz val="8"/>
            <color indexed="81"/>
            <rFont val="Tahoma"/>
          </rPr>
          <t>Punti Gara Categoria</t>
        </r>
      </text>
    </comment>
    <comment ref="L9" authorId="0">
      <text>
        <r>
          <rPr>
            <b/>
            <sz val="8"/>
            <color indexed="81"/>
            <rFont val="Tahoma"/>
          </rPr>
          <t>Punti per Podio</t>
        </r>
        <r>
          <rPr>
            <sz val="8"/>
            <color indexed="81"/>
            <rFont val="Tahoma"/>
          </rPr>
          <t xml:space="preserve">
</t>
        </r>
      </text>
    </comment>
    <comment ref="M9" authorId="0">
      <text>
        <r>
          <rPr>
            <b/>
            <sz val="8"/>
            <color indexed="81"/>
            <rFont val="Tahoma"/>
          </rPr>
          <t>Punti totali (include partecipazione)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31.xml><?xml version="1.0" encoding="utf-8"?>
<comments xmlns="http://schemas.openxmlformats.org/spreadsheetml/2006/main">
  <authors>
    <author>matteo</author>
  </authors>
  <commentList>
    <comment ref="B9" authorId="0">
      <text>
        <r>
          <rPr>
            <b/>
            <sz val="8"/>
            <color indexed="81"/>
            <rFont val="Tahoma"/>
          </rPr>
          <t>matteo:</t>
        </r>
        <r>
          <rPr>
            <sz val="8"/>
            <color indexed="81"/>
            <rFont val="Tahoma"/>
          </rPr>
          <t xml:space="preserve">
</t>
        </r>
      </text>
    </comment>
    <comment ref="D9" authorId="0">
      <text>
        <r>
          <rPr>
            <b/>
            <sz val="8"/>
            <color indexed="81"/>
            <rFont val="Tahoma"/>
          </rPr>
          <t>Posizione assoluta</t>
        </r>
      </text>
    </comment>
    <comment ref="E9" authorId="0">
      <text>
        <r>
          <rPr>
            <b/>
            <sz val="8"/>
            <color indexed="81"/>
            <rFont val="Tahoma"/>
          </rPr>
          <t>Posizione di categoria</t>
        </r>
      </text>
    </comment>
    <comment ref="F9" authorId="0">
      <text>
        <r>
          <rPr>
            <b/>
            <sz val="8"/>
            <color indexed="81"/>
            <rFont val="Tahoma"/>
          </rPr>
          <t>Percentuale del Valore gara assoluto da assegnare</t>
        </r>
      </text>
    </comment>
    <comment ref="G9" authorId="0">
      <text>
        <r>
          <rPr>
            <b/>
            <sz val="8"/>
            <color indexed="81"/>
            <rFont val="Tahoma"/>
          </rPr>
          <t>Posizione gara nel corso dell'anno per quel tipo di gara</t>
        </r>
      </text>
    </comment>
    <comment ref="H9" authorId="0">
      <text>
        <r>
          <rPr>
            <b/>
            <sz val="8"/>
            <color indexed="81"/>
            <rFont val="Tahoma"/>
          </rPr>
          <t>Valore gara</t>
        </r>
      </text>
    </comment>
    <comment ref="I9" authorId="0">
      <text>
        <r>
          <rPr>
            <b/>
            <sz val="8"/>
            <color indexed="81"/>
            <rFont val="Tahoma"/>
          </rPr>
          <t>Punti Gara Assoluto</t>
        </r>
      </text>
    </comment>
    <comment ref="J9" authorId="0">
      <text>
        <r>
          <rPr>
            <b/>
            <sz val="8"/>
            <color indexed="81"/>
            <rFont val="Tahoma"/>
          </rPr>
          <t>Percentuale del Valore gara da assegnare (categoria)</t>
        </r>
      </text>
    </comment>
    <comment ref="K9" authorId="0">
      <text>
        <r>
          <rPr>
            <b/>
            <sz val="8"/>
            <color indexed="81"/>
            <rFont val="Tahoma"/>
          </rPr>
          <t>Punti Gara Categoria</t>
        </r>
      </text>
    </comment>
    <comment ref="L9" authorId="0">
      <text>
        <r>
          <rPr>
            <b/>
            <sz val="8"/>
            <color indexed="81"/>
            <rFont val="Tahoma"/>
          </rPr>
          <t>Punti per Podio</t>
        </r>
        <r>
          <rPr>
            <sz val="8"/>
            <color indexed="81"/>
            <rFont val="Tahoma"/>
          </rPr>
          <t xml:space="preserve">
</t>
        </r>
      </text>
    </comment>
    <comment ref="M9" authorId="0">
      <text>
        <r>
          <rPr>
            <b/>
            <sz val="8"/>
            <color indexed="81"/>
            <rFont val="Tahoma"/>
          </rPr>
          <t>Punti totali (include partecipazione)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32.xml><?xml version="1.0" encoding="utf-8"?>
<comments xmlns="http://schemas.openxmlformats.org/spreadsheetml/2006/main">
  <authors>
    <author>matteo</author>
  </authors>
  <commentList>
    <comment ref="B9" authorId="0">
      <text>
        <r>
          <rPr>
            <b/>
            <sz val="8"/>
            <color indexed="81"/>
            <rFont val="Tahoma"/>
          </rPr>
          <t>matteo:</t>
        </r>
        <r>
          <rPr>
            <sz val="8"/>
            <color indexed="81"/>
            <rFont val="Tahoma"/>
          </rPr>
          <t xml:space="preserve">
</t>
        </r>
      </text>
    </comment>
    <comment ref="D9" authorId="0">
      <text>
        <r>
          <rPr>
            <b/>
            <sz val="8"/>
            <color indexed="81"/>
            <rFont val="Tahoma"/>
          </rPr>
          <t>Posizione assoluta</t>
        </r>
      </text>
    </comment>
    <comment ref="E9" authorId="0">
      <text>
        <r>
          <rPr>
            <b/>
            <sz val="8"/>
            <color indexed="81"/>
            <rFont val="Tahoma"/>
          </rPr>
          <t>Posizione di categoria</t>
        </r>
      </text>
    </comment>
    <comment ref="F9" authorId="0">
      <text>
        <r>
          <rPr>
            <b/>
            <sz val="8"/>
            <color indexed="81"/>
            <rFont val="Tahoma"/>
          </rPr>
          <t>Percentuale del Valore gara assoluto da assegnare</t>
        </r>
      </text>
    </comment>
    <comment ref="G9" authorId="0">
      <text>
        <r>
          <rPr>
            <b/>
            <sz val="8"/>
            <color indexed="81"/>
            <rFont val="Tahoma"/>
          </rPr>
          <t>Posizione gara nel corso dell'anno per quel tipo di gara</t>
        </r>
      </text>
    </comment>
    <comment ref="H9" authorId="0">
      <text>
        <r>
          <rPr>
            <b/>
            <sz val="8"/>
            <color indexed="81"/>
            <rFont val="Tahoma"/>
          </rPr>
          <t>Valore gara</t>
        </r>
      </text>
    </comment>
    <comment ref="I9" authorId="0">
      <text>
        <r>
          <rPr>
            <b/>
            <sz val="8"/>
            <color indexed="81"/>
            <rFont val="Tahoma"/>
          </rPr>
          <t>Punti Gara Assoluto</t>
        </r>
      </text>
    </comment>
    <comment ref="J9" authorId="0">
      <text>
        <r>
          <rPr>
            <b/>
            <sz val="8"/>
            <color indexed="81"/>
            <rFont val="Tahoma"/>
          </rPr>
          <t>Percentuale del Valore gara da assegnare (categoria)</t>
        </r>
      </text>
    </comment>
    <comment ref="K9" authorId="0">
      <text>
        <r>
          <rPr>
            <b/>
            <sz val="8"/>
            <color indexed="81"/>
            <rFont val="Tahoma"/>
          </rPr>
          <t>Punti Gara Categoria</t>
        </r>
      </text>
    </comment>
    <comment ref="L9" authorId="0">
      <text>
        <r>
          <rPr>
            <b/>
            <sz val="8"/>
            <color indexed="81"/>
            <rFont val="Tahoma"/>
          </rPr>
          <t>Punti per Podio</t>
        </r>
        <r>
          <rPr>
            <sz val="8"/>
            <color indexed="81"/>
            <rFont val="Tahoma"/>
          </rPr>
          <t xml:space="preserve">
</t>
        </r>
      </text>
    </comment>
    <comment ref="M9" authorId="0">
      <text>
        <r>
          <rPr>
            <b/>
            <sz val="8"/>
            <color indexed="81"/>
            <rFont val="Tahoma"/>
          </rPr>
          <t>Punti totali (include partecipazione)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33.xml><?xml version="1.0" encoding="utf-8"?>
<comments xmlns="http://schemas.openxmlformats.org/spreadsheetml/2006/main">
  <authors>
    <author>matteo</author>
  </authors>
  <commentList>
    <comment ref="B9" authorId="0">
      <text>
        <r>
          <rPr>
            <b/>
            <sz val="8"/>
            <color indexed="81"/>
            <rFont val="Tahoma"/>
          </rPr>
          <t>matteo:</t>
        </r>
        <r>
          <rPr>
            <sz val="8"/>
            <color indexed="81"/>
            <rFont val="Tahoma"/>
          </rPr>
          <t xml:space="preserve">
</t>
        </r>
      </text>
    </comment>
    <comment ref="D9" authorId="0">
      <text>
        <r>
          <rPr>
            <b/>
            <sz val="8"/>
            <color indexed="81"/>
            <rFont val="Tahoma"/>
          </rPr>
          <t>Posizione assoluta</t>
        </r>
      </text>
    </comment>
    <comment ref="E9" authorId="0">
      <text>
        <r>
          <rPr>
            <b/>
            <sz val="8"/>
            <color indexed="81"/>
            <rFont val="Tahoma"/>
          </rPr>
          <t>Posizione di categoria</t>
        </r>
      </text>
    </comment>
    <comment ref="F9" authorId="0">
      <text>
        <r>
          <rPr>
            <b/>
            <sz val="8"/>
            <color indexed="81"/>
            <rFont val="Tahoma"/>
          </rPr>
          <t>Percentuale del Valore gara assoluto da assegnare</t>
        </r>
      </text>
    </comment>
    <comment ref="G9" authorId="0">
      <text>
        <r>
          <rPr>
            <b/>
            <sz val="8"/>
            <color indexed="81"/>
            <rFont val="Tahoma"/>
          </rPr>
          <t>Posizione gara nel corso dell'anno per quel tipo di gara</t>
        </r>
      </text>
    </comment>
    <comment ref="H9" authorId="0">
      <text>
        <r>
          <rPr>
            <b/>
            <sz val="8"/>
            <color indexed="81"/>
            <rFont val="Tahoma"/>
          </rPr>
          <t>Valore gara</t>
        </r>
      </text>
    </comment>
    <comment ref="I9" authorId="0">
      <text>
        <r>
          <rPr>
            <b/>
            <sz val="8"/>
            <color indexed="81"/>
            <rFont val="Tahoma"/>
          </rPr>
          <t>Punti Gara Assoluto</t>
        </r>
      </text>
    </comment>
    <comment ref="J9" authorId="0">
      <text>
        <r>
          <rPr>
            <b/>
            <sz val="8"/>
            <color indexed="81"/>
            <rFont val="Tahoma"/>
          </rPr>
          <t>Percentuale del Valore gara da assegnare (categoria)</t>
        </r>
      </text>
    </comment>
    <comment ref="K9" authorId="0">
      <text>
        <r>
          <rPr>
            <b/>
            <sz val="8"/>
            <color indexed="81"/>
            <rFont val="Tahoma"/>
          </rPr>
          <t>Punti Gara Categoria</t>
        </r>
      </text>
    </comment>
    <comment ref="L9" authorId="0">
      <text>
        <r>
          <rPr>
            <b/>
            <sz val="8"/>
            <color indexed="81"/>
            <rFont val="Tahoma"/>
          </rPr>
          <t>Punti per Podio</t>
        </r>
        <r>
          <rPr>
            <sz val="8"/>
            <color indexed="81"/>
            <rFont val="Tahoma"/>
          </rPr>
          <t xml:space="preserve">
</t>
        </r>
      </text>
    </comment>
    <comment ref="M9" authorId="0">
      <text>
        <r>
          <rPr>
            <b/>
            <sz val="8"/>
            <color indexed="81"/>
            <rFont val="Tahoma"/>
          </rPr>
          <t>Punti totali (include partecipazione)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34.xml><?xml version="1.0" encoding="utf-8"?>
<comments xmlns="http://schemas.openxmlformats.org/spreadsheetml/2006/main">
  <authors>
    <author>matteo</author>
  </authors>
  <commentList>
    <comment ref="B9" authorId="0">
      <text>
        <r>
          <rPr>
            <b/>
            <sz val="8"/>
            <color indexed="81"/>
            <rFont val="Tahoma"/>
          </rPr>
          <t>matteo:</t>
        </r>
        <r>
          <rPr>
            <sz val="8"/>
            <color indexed="81"/>
            <rFont val="Tahoma"/>
          </rPr>
          <t xml:space="preserve">
</t>
        </r>
      </text>
    </comment>
    <comment ref="D9" authorId="0">
      <text>
        <r>
          <rPr>
            <b/>
            <sz val="8"/>
            <color indexed="81"/>
            <rFont val="Tahoma"/>
          </rPr>
          <t>Posizione assoluta</t>
        </r>
      </text>
    </comment>
    <comment ref="E9" authorId="0">
      <text>
        <r>
          <rPr>
            <b/>
            <sz val="8"/>
            <color indexed="81"/>
            <rFont val="Tahoma"/>
          </rPr>
          <t>Posizione di categoria</t>
        </r>
      </text>
    </comment>
    <comment ref="F9" authorId="0">
      <text>
        <r>
          <rPr>
            <b/>
            <sz val="8"/>
            <color indexed="81"/>
            <rFont val="Tahoma"/>
          </rPr>
          <t>Percentuale del Valore gara assoluto da assegnare</t>
        </r>
      </text>
    </comment>
    <comment ref="G9" authorId="0">
      <text>
        <r>
          <rPr>
            <b/>
            <sz val="8"/>
            <color indexed="81"/>
            <rFont val="Tahoma"/>
          </rPr>
          <t>Posizione gara nel corso dell'anno per quel tipo di gara</t>
        </r>
      </text>
    </comment>
    <comment ref="H9" authorId="0">
      <text>
        <r>
          <rPr>
            <b/>
            <sz val="8"/>
            <color indexed="81"/>
            <rFont val="Tahoma"/>
          </rPr>
          <t>Valore gara</t>
        </r>
      </text>
    </comment>
    <comment ref="I9" authorId="0">
      <text>
        <r>
          <rPr>
            <b/>
            <sz val="8"/>
            <color indexed="81"/>
            <rFont val="Tahoma"/>
          </rPr>
          <t>Punti Gara Assoluto</t>
        </r>
      </text>
    </comment>
    <comment ref="J9" authorId="0">
      <text>
        <r>
          <rPr>
            <b/>
            <sz val="8"/>
            <color indexed="81"/>
            <rFont val="Tahoma"/>
          </rPr>
          <t>Percentuale del Valore gara da assegnare (categoria)</t>
        </r>
      </text>
    </comment>
    <comment ref="K9" authorId="0">
      <text>
        <r>
          <rPr>
            <b/>
            <sz val="8"/>
            <color indexed="81"/>
            <rFont val="Tahoma"/>
          </rPr>
          <t>Punti Gara Categoria</t>
        </r>
      </text>
    </comment>
    <comment ref="L9" authorId="0">
      <text>
        <r>
          <rPr>
            <b/>
            <sz val="8"/>
            <color indexed="81"/>
            <rFont val="Tahoma"/>
          </rPr>
          <t>Punti per Podio</t>
        </r>
        <r>
          <rPr>
            <sz val="8"/>
            <color indexed="81"/>
            <rFont val="Tahoma"/>
          </rPr>
          <t xml:space="preserve">
</t>
        </r>
      </text>
    </comment>
    <comment ref="M9" authorId="0">
      <text>
        <r>
          <rPr>
            <b/>
            <sz val="8"/>
            <color indexed="81"/>
            <rFont val="Tahoma"/>
          </rPr>
          <t>Punti totali (include partecipazione)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35.xml><?xml version="1.0" encoding="utf-8"?>
<comments xmlns="http://schemas.openxmlformats.org/spreadsheetml/2006/main">
  <authors>
    <author>matteo</author>
  </authors>
  <commentList>
    <comment ref="B9" authorId="0">
      <text>
        <r>
          <rPr>
            <b/>
            <sz val="8"/>
            <color indexed="81"/>
            <rFont val="Tahoma"/>
          </rPr>
          <t>matteo:</t>
        </r>
        <r>
          <rPr>
            <sz val="8"/>
            <color indexed="81"/>
            <rFont val="Tahoma"/>
          </rPr>
          <t xml:space="preserve">
</t>
        </r>
      </text>
    </comment>
    <comment ref="D9" authorId="0">
      <text>
        <r>
          <rPr>
            <b/>
            <sz val="8"/>
            <color indexed="81"/>
            <rFont val="Tahoma"/>
          </rPr>
          <t>Posizione assoluta</t>
        </r>
      </text>
    </comment>
    <comment ref="E9" authorId="0">
      <text>
        <r>
          <rPr>
            <b/>
            <sz val="8"/>
            <color indexed="81"/>
            <rFont val="Tahoma"/>
          </rPr>
          <t>Posizione di categoria</t>
        </r>
      </text>
    </comment>
    <comment ref="F9" authorId="0">
      <text>
        <r>
          <rPr>
            <b/>
            <sz val="8"/>
            <color indexed="81"/>
            <rFont val="Tahoma"/>
          </rPr>
          <t>Percentuale del Valore gara assoluto da assegnare</t>
        </r>
      </text>
    </comment>
    <comment ref="G9" authorId="0">
      <text>
        <r>
          <rPr>
            <b/>
            <sz val="8"/>
            <color indexed="81"/>
            <rFont val="Tahoma"/>
          </rPr>
          <t>Posizione gara nel corso dell'anno per quel tipo di gara</t>
        </r>
      </text>
    </comment>
    <comment ref="H9" authorId="0">
      <text>
        <r>
          <rPr>
            <b/>
            <sz val="8"/>
            <color indexed="81"/>
            <rFont val="Tahoma"/>
          </rPr>
          <t>Valore gara</t>
        </r>
      </text>
    </comment>
    <comment ref="I9" authorId="0">
      <text>
        <r>
          <rPr>
            <b/>
            <sz val="8"/>
            <color indexed="81"/>
            <rFont val="Tahoma"/>
          </rPr>
          <t>Punti Gara Assoluto</t>
        </r>
      </text>
    </comment>
    <comment ref="J9" authorId="0">
      <text>
        <r>
          <rPr>
            <b/>
            <sz val="8"/>
            <color indexed="81"/>
            <rFont val="Tahoma"/>
          </rPr>
          <t>Percentuale del Valore gara da assegnare (categoria)</t>
        </r>
      </text>
    </comment>
    <comment ref="K9" authorId="0">
      <text>
        <r>
          <rPr>
            <b/>
            <sz val="8"/>
            <color indexed="81"/>
            <rFont val="Tahoma"/>
          </rPr>
          <t>Punti Gara Categoria</t>
        </r>
      </text>
    </comment>
    <comment ref="L9" authorId="0">
      <text>
        <r>
          <rPr>
            <b/>
            <sz val="8"/>
            <color indexed="81"/>
            <rFont val="Tahoma"/>
          </rPr>
          <t>Punti per Podio</t>
        </r>
        <r>
          <rPr>
            <sz val="8"/>
            <color indexed="81"/>
            <rFont val="Tahoma"/>
          </rPr>
          <t xml:space="preserve">
</t>
        </r>
      </text>
    </comment>
    <comment ref="M9" authorId="0">
      <text>
        <r>
          <rPr>
            <b/>
            <sz val="8"/>
            <color indexed="81"/>
            <rFont val="Tahoma"/>
          </rPr>
          <t>Punti totali (include partecipazione)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36.xml><?xml version="1.0" encoding="utf-8"?>
<comments xmlns="http://schemas.openxmlformats.org/spreadsheetml/2006/main">
  <authors>
    <author>matteo</author>
  </authors>
  <commentList>
    <comment ref="B9" authorId="0">
      <text>
        <r>
          <rPr>
            <b/>
            <sz val="8"/>
            <color indexed="81"/>
            <rFont val="Tahoma"/>
          </rPr>
          <t>matteo:</t>
        </r>
        <r>
          <rPr>
            <sz val="8"/>
            <color indexed="81"/>
            <rFont val="Tahoma"/>
          </rPr>
          <t xml:space="preserve">
</t>
        </r>
      </text>
    </comment>
    <comment ref="D9" authorId="0">
      <text>
        <r>
          <rPr>
            <b/>
            <sz val="8"/>
            <color indexed="81"/>
            <rFont val="Tahoma"/>
          </rPr>
          <t>Posizione assoluta</t>
        </r>
      </text>
    </comment>
    <comment ref="E9" authorId="0">
      <text>
        <r>
          <rPr>
            <b/>
            <sz val="8"/>
            <color indexed="81"/>
            <rFont val="Tahoma"/>
          </rPr>
          <t>Posizione di categoria</t>
        </r>
      </text>
    </comment>
    <comment ref="F9" authorId="0">
      <text>
        <r>
          <rPr>
            <b/>
            <sz val="8"/>
            <color indexed="81"/>
            <rFont val="Tahoma"/>
          </rPr>
          <t>Percentuale del Valore gara assoluto da assegnare</t>
        </r>
      </text>
    </comment>
    <comment ref="G9" authorId="0">
      <text>
        <r>
          <rPr>
            <b/>
            <sz val="8"/>
            <color indexed="81"/>
            <rFont val="Tahoma"/>
          </rPr>
          <t>Posizione gara nel corso dell'anno per quel tipo di gara</t>
        </r>
      </text>
    </comment>
    <comment ref="H9" authorId="0">
      <text>
        <r>
          <rPr>
            <b/>
            <sz val="8"/>
            <color indexed="81"/>
            <rFont val="Tahoma"/>
          </rPr>
          <t>Valore gara</t>
        </r>
      </text>
    </comment>
    <comment ref="I9" authorId="0">
      <text>
        <r>
          <rPr>
            <b/>
            <sz val="8"/>
            <color indexed="81"/>
            <rFont val="Tahoma"/>
          </rPr>
          <t>Punti Gara Assoluto</t>
        </r>
      </text>
    </comment>
    <comment ref="J9" authorId="0">
      <text>
        <r>
          <rPr>
            <b/>
            <sz val="8"/>
            <color indexed="81"/>
            <rFont val="Tahoma"/>
          </rPr>
          <t>Percentuale del Valore gara da assegnare (categoria)</t>
        </r>
      </text>
    </comment>
    <comment ref="K9" authorId="0">
      <text>
        <r>
          <rPr>
            <b/>
            <sz val="8"/>
            <color indexed="81"/>
            <rFont val="Tahoma"/>
          </rPr>
          <t>Punti Gara Categoria</t>
        </r>
      </text>
    </comment>
    <comment ref="L9" authorId="0">
      <text>
        <r>
          <rPr>
            <b/>
            <sz val="8"/>
            <color indexed="81"/>
            <rFont val="Tahoma"/>
          </rPr>
          <t>Punti per Podio</t>
        </r>
        <r>
          <rPr>
            <sz val="8"/>
            <color indexed="81"/>
            <rFont val="Tahoma"/>
          </rPr>
          <t xml:space="preserve">
</t>
        </r>
      </text>
    </comment>
    <comment ref="M9" authorId="0">
      <text>
        <r>
          <rPr>
            <b/>
            <sz val="8"/>
            <color indexed="81"/>
            <rFont val="Tahoma"/>
          </rPr>
          <t>Punti totali (include partecipazione)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37.xml><?xml version="1.0" encoding="utf-8"?>
<comments xmlns="http://schemas.openxmlformats.org/spreadsheetml/2006/main">
  <authors>
    <author>matteo</author>
  </authors>
  <commentList>
    <comment ref="B9" authorId="0">
      <text>
        <r>
          <rPr>
            <b/>
            <sz val="8"/>
            <color indexed="81"/>
            <rFont val="Tahoma"/>
          </rPr>
          <t>matteo:</t>
        </r>
        <r>
          <rPr>
            <sz val="8"/>
            <color indexed="81"/>
            <rFont val="Tahoma"/>
          </rPr>
          <t xml:space="preserve">
</t>
        </r>
      </text>
    </comment>
    <comment ref="D9" authorId="0">
      <text>
        <r>
          <rPr>
            <b/>
            <sz val="8"/>
            <color indexed="81"/>
            <rFont val="Tahoma"/>
          </rPr>
          <t>Posizione assoluta</t>
        </r>
      </text>
    </comment>
    <comment ref="E9" authorId="0">
      <text>
        <r>
          <rPr>
            <b/>
            <sz val="8"/>
            <color indexed="81"/>
            <rFont val="Tahoma"/>
          </rPr>
          <t>Posizione di categoria</t>
        </r>
      </text>
    </comment>
    <comment ref="F9" authorId="0">
      <text>
        <r>
          <rPr>
            <b/>
            <sz val="8"/>
            <color indexed="81"/>
            <rFont val="Tahoma"/>
          </rPr>
          <t>Percentuale del Valore gara assoluto da assegnare</t>
        </r>
      </text>
    </comment>
    <comment ref="G9" authorId="0">
      <text>
        <r>
          <rPr>
            <b/>
            <sz val="8"/>
            <color indexed="81"/>
            <rFont val="Tahoma"/>
          </rPr>
          <t>Posizione gara nel corso dell'anno per quel tipo di gara</t>
        </r>
      </text>
    </comment>
    <comment ref="H9" authorId="0">
      <text>
        <r>
          <rPr>
            <b/>
            <sz val="8"/>
            <color indexed="81"/>
            <rFont val="Tahoma"/>
          </rPr>
          <t>Valore gara</t>
        </r>
      </text>
    </comment>
    <comment ref="I9" authorId="0">
      <text>
        <r>
          <rPr>
            <b/>
            <sz val="8"/>
            <color indexed="81"/>
            <rFont val="Tahoma"/>
          </rPr>
          <t>Punti Gara Assoluto</t>
        </r>
      </text>
    </comment>
    <comment ref="J9" authorId="0">
      <text>
        <r>
          <rPr>
            <b/>
            <sz val="8"/>
            <color indexed="81"/>
            <rFont val="Tahoma"/>
          </rPr>
          <t>Percentuale del Valore gara da assegnare (categoria)</t>
        </r>
      </text>
    </comment>
    <comment ref="K9" authorId="0">
      <text>
        <r>
          <rPr>
            <b/>
            <sz val="8"/>
            <color indexed="81"/>
            <rFont val="Tahoma"/>
          </rPr>
          <t>Punti Gara Categoria</t>
        </r>
      </text>
    </comment>
    <comment ref="L9" authorId="0">
      <text>
        <r>
          <rPr>
            <b/>
            <sz val="8"/>
            <color indexed="81"/>
            <rFont val="Tahoma"/>
          </rPr>
          <t>Punti per Podio</t>
        </r>
        <r>
          <rPr>
            <sz val="8"/>
            <color indexed="81"/>
            <rFont val="Tahoma"/>
          </rPr>
          <t xml:space="preserve">
</t>
        </r>
      </text>
    </comment>
    <comment ref="M9" authorId="0">
      <text>
        <r>
          <rPr>
            <b/>
            <sz val="8"/>
            <color indexed="81"/>
            <rFont val="Tahoma"/>
          </rPr>
          <t>Punti totali (include partecipazione)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38.xml><?xml version="1.0" encoding="utf-8"?>
<comments xmlns="http://schemas.openxmlformats.org/spreadsheetml/2006/main">
  <authors>
    <author>matteo</author>
  </authors>
  <commentList>
    <comment ref="B9" authorId="0">
      <text>
        <r>
          <rPr>
            <b/>
            <sz val="8"/>
            <color indexed="81"/>
            <rFont val="Tahoma"/>
          </rPr>
          <t>matteo:</t>
        </r>
        <r>
          <rPr>
            <sz val="8"/>
            <color indexed="81"/>
            <rFont val="Tahoma"/>
          </rPr>
          <t xml:space="preserve">
</t>
        </r>
      </text>
    </comment>
    <comment ref="D9" authorId="0">
      <text>
        <r>
          <rPr>
            <b/>
            <sz val="8"/>
            <color indexed="81"/>
            <rFont val="Tahoma"/>
          </rPr>
          <t>Posizione assoluta</t>
        </r>
      </text>
    </comment>
    <comment ref="E9" authorId="0">
      <text>
        <r>
          <rPr>
            <b/>
            <sz val="8"/>
            <color indexed="81"/>
            <rFont val="Tahoma"/>
          </rPr>
          <t>Posizione di categoria</t>
        </r>
      </text>
    </comment>
    <comment ref="F9" authorId="0">
      <text>
        <r>
          <rPr>
            <b/>
            <sz val="8"/>
            <color indexed="81"/>
            <rFont val="Tahoma"/>
          </rPr>
          <t>Percentuale del Valore gara assoluto da assegnare</t>
        </r>
      </text>
    </comment>
    <comment ref="G9" authorId="0">
      <text>
        <r>
          <rPr>
            <b/>
            <sz val="8"/>
            <color indexed="81"/>
            <rFont val="Tahoma"/>
          </rPr>
          <t>Posizione gara nel corso dell'anno per quel tipo di gara</t>
        </r>
      </text>
    </comment>
    <comment ref="H9" authorId="0">
      <text>
        <r>
          <rPr>
            <b/>
            <sz val="8"/>
            <color indexed="81"/>
            <rFont val="Tahoma"/>
          </rPr>
          <t>Valore gara</t>
        </r>
      </text>
    </comment>
    <comment ref="I9" authorId="0">
      <text>
        <r>
          <rPr>
            <b/>
            <sz val="8"/>
            <color indexed="81"/>
            <rFont val="Tahoma"/>
          </rPr>
          <t>Punti Gara Assoluto</t>
        </r>
      </text>
    </comment>
    <comment ref="J9" authorId="0">
      <text>
        <r>
          <rPr>
            <b/>
            <sz val="8"/>
            <color indexed="81"/>
            <rFont val="Tahoma"/>
          </rPr>
          <t>Percentuale del Valore gara da assegnare (categoria)</t>
        </r>
      </text>
    </comment>
    <comment ref="K9" authorId="0">
      <text>
        <r>
          <rPr>
            <b/>
            <sz val="8"/>
            <color indexed="81"/>
            <rFont val="Tahoma"/>
          </rPr>
          <t>Punti Gara Categoria</t>
        </r>
      </text>
    </comment>
    <comment ref="L9" authorId="0">
      <text>
        <r>
          <rPr>
            <b/>
            <sz val="8"/>
            <color indexed="81"/>
            <rFont val="Tahoma"/>
          </rPr>
          <t>Punti per Podio</t>
        </r>
        <r>
          <rPr>
            <sz val="8"/>
            <color indexed="81"/>
            <rFont val="Tahoma"/>
          </rPr>
          <t xml:space="preserve">
</t>
        </r>
      </text>
    </comment>
    <comment ref="M9" authorId="0">
      <text>
        <r>
          <rPr>
            <b/>
            <sz val="8"/>
            <color indexed="81"/>
            <rFont val="Tahoma"/>
          </rPr>
          <t>Punti totali (include partecipazione)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39.xml><?xml version="1.0" encoding="utf-8"?>
<comments xmlns="http://schemas.openxmlformats.org/spreadsheetml/2006/main">
  <authors>
    <author>matteo</author>
  </authors>
  <commentList>
    <comment ref="B9" authorId="0">
      <text>
        <r>
          <rPr>
            <b/>
            <sz val="8"/>
            <color indexed="81"/>
            <rFont val="Tahoma"/>
          </rPr>
          <t>matteo:</t>
        </r>
        <r>
          <rPr>
            <sz val="8"/>
            <color indexed="81"/>
            <rFont val="Tahoma"/>
          </rPr>
          <t xml:space="preserve">
</t>
        </r>
      </text>
    </comment>
    <comment ref="D9" authorId="0">
      <text>
        <r>
          <rPr>
            <b/>
            <sz val="8"/>
            <color indexed="81"/>
            <rFont val="Tahoma"/>
          </rPr>
          <t>Posizione assoluta</t>
        </r>
      </text>
    </comment>
    <comment ref="E9" authorId="0">
      <text>
        <r>
          <rPr>
            <b/>
            <sz val="8"/>
            <color indexed="81"/>
            <rFont val="Tahoma"/>
          </rPr>
          <t>Posizione di categoria</t>
        </r>
      </text>
    </comment>
    <comment ref="F9" authorId="0">
      <text>
        <r>
          <rPr>
            <b/>
            <sz val="8"/>
            <color indexed="81"/>
            <rFont val="Tahoma"/>
          </rPr>
          <t>Percentuale del Valore gara assoluto da assegnare</t>
        </r>
      </text>
    </comment>
    <comment ref="G9" authorId="0">
      <text>
        <r>
          <rPr>
            <b/>
            <sz val="8"/>
            <color indexed="81"/>
            <rFont val="Tahoma"/>
          </rPr>
          <t>Posizione gara nel corso dell'anno per quel tipo di gara</t>
        </r>
      </text>
    </comment>
    <comment ref="H9" authorId="0">
      <text>
        <r>
          <rPr>
            <b/>
            <sz val="8"/>
            <color indexed="81"/>
            <rFont val="Tahoma"/>
          </rPr>
          <t>Valore gara</t>
        </r>
      </text>
    </comment>
    <comment ref="I9" authorId="0">
      <text>
        <r>
          <rPr>
            <b/>
            <sz val="8"/>
            <color indexed="81"/>
            <rFont val="Tahoma"/>
          </rPr>
          <t>Punti Gara Assoluto</t>
        </r>
      </text>
    </comment>
    <comment ref="J9" authorId="0">
      <text>
        <r>
          <rPr>
            <b/>
            <sz val="8"/>
            <color indexed="81"/>
            <rFont val="Tahoma"/>
          </rPr>
          <t>Percentuale del Valore gara da assegnare (categoria)</t>
        </r>
      </text>
    </comment>
    <comment ref="K9" authorId="0">
      <text>
        <r>
          <rPr>
            <b/>
            <sz val="8"/>
            <color indexed="81"/>
            <rFont val="Tahoma"/>
          </rPr>
          <t>Punti Gara Categoria</t>
        </r>
      </text>
    </comment>
    <comment ref="L9" authorId="0">
      <text>
        <r>
          <rPr>
            <b/>
            <sz val="8"/>
            <color indexed="81"/>
            <rFont val="Tahoma"/>
          </rPr>
          <t>Punti per Podio</t>
        </r>
        <r>
          <rPr>
            <sz val="8"/>
            <color indexed="81"/>
            <rFont val="Tahoma"/>
          </rPr>
          <t xml:space="preserve">
</t>
        </r>
      </text>
    </comment>
    <comment ref="M9" authorId="0">
      <text>
        <r>
          <rPr>
            <b/>
            <sz val="8"/>
            <color indexed="81"/>
            <rFont val="Tahoma"/>
          </rPr>
          <t>Punti totali (include partecipazione)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matteo</author>
  </authors>
  <commentList>
    <comment ref="B9" authorId="0">
      <text>
        <r>
          <rPr>
            <b/>
            <sz val="8"/>
            <color indexed="81"/>
            <rFont val="Tahoma"/>
          </rPr>
          <t>matteo:</t>
        </r>
        <r>
          <rPr>
            <sz val="8"/>
            <color indexed="81"/>
            <rFont val="Tahoma"/>
          </rPr>
          <t xml:space="preserve">
</t>
        </r>
      </text>
    </comment>
    <comment ref="D9" authorId="0">
      <text>
        <r>
          <rPr>
            <b/>
            <sz val="8"/>
            <color indexed="81"/>
            <rFont val="Tahoma"/>
          </rPr>
          <t>Posizione assoluta</t>
        </r>
      </text>
    </comment>
    <comment ref="E9" authorId="0">
      <text>
        <r>
          <rPr>
            <b/>
            <sz val="8"/>
            <color indexed="81"/>
            <rFont val="Tahoma"/>
          </rPr>
          <t>Posizione di categoria</t>
        </r>
      </text>
    </comment>
    <comment ref="F9" authorId="0">
      <text>
        <r>
          <rPr>
            <b/>
            <sz val="8"/>
            <color indexed="81"/>
            <rFont val="Tahoma"/>
          </rPr>
          <t>Percentuale del Valore gara assoluto da assegnare</t>
        </r>
      </text>
    </comment>
    <comment ref="G9" authorId="0">
      <text>
        <r>
          <rPr>
            <b/>
            <sz val="8"/>
            <color indexed="81"/>
            <rFont val="Tahoma"/>
          </rPr>
          <t>Posizione gara nel corso dell'anno per quel tipo di gara</t>
        </r>
      </text>
    </comment>
    <comment ref="H9" authorId="0">
      <text>
        <r>
          <rPr>
            <b/>
            <sz val="8"/>
            <color indexed="81"/>
            <rFont val="Tahoma"/>
          </rPr>
          <t>Valore gara</t>
        </r>
      </text>
    </comment>
    <comment ref="I9" authorId="0">
      <text>
        <r>
          <rPr>
            <b/>
            <sz val="8"/>
            <color indexed="81"/>
            <rFont val="Tahoma"/>
          </rPr>
          <t>Punti Gara Assoluto</t>
        </r>
      </text>
    </comment>
    <comment ref="J9" authorId="0">
      <text>
        <r>
          <rPr>
            <b/>
            <sz val="8"/>
            <color indexed="81"/>
            <rFont val="Tahoma"/>
          </rPr>
          <t>Percentuale del Valore gara da assegnare (categoria)</t>
        </r>
      </text>
    </comment>
    <comment ref="K9" authorId="0">
      <text>
        <r>
          <rPr>
            <b/>
            <sz val="8"/>
            <color indexed="81"/>
            <rFont val="Tahoma"/>
          </rPr>
          <t>Punti Gara Categoria</t>
        </r>
      </text>
    </comment>
    <comment ref="L9" authorId="0">
      <text>
        <r>
          <rPr>
            <b/>
            <sz val="8"/>
            <color indexed="81"/>
            <rFont val="Tahoma"/>
          </rPr>
          <t>Punti per Podio</t>
        </r>
        <r>
          <rPr>
            <sz val="8"/>
            <color indexed="81"/>
            <rFont val="Tahoma"/>
          </rPr>
          <t xml:space="preserve">
</t>
        </r>
      </text>
    </comment>
    <comment ref="M9" authorId="0">
      <text>
        <r>
          <rPr>
            <b/>
            <sz val="8"/>
            <color indexed="81"/>
            <rFont val="Tahoma"/>
          </rPr>
          <t>Punti totali (include partecipazione)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40.xml><?xml version="1.0" encoding="utf-8"?>
<comments xmlns="http://schemas.openxmlformats.org/spreadsheetml/2006/main">
  <authors>
    <author>matteo</author>
  </authors>
  <commentList>
    <comment ref="B9" authorId="0">
      <text>
        <r>
          <rPr>
            <b/>
            <sz val="8"/>
            <color indexed="81"/>
            <rFont val="Tahoma"/>
          </rPr>
          <t>matteo:</t>
        </r>
        <r>
          <rPr>
            <sz val="8"/>
            <color indexed="81"/>
            <rFont val="Tahoma"/>
          </rPr>
          <t xml:space="preserve">
</t>
        </r>
      </text>
    </comment>
    <comment ref="D9" authorId="0">
      <text>
        <r>
          <rPr>
            <b/>
            <sz val="8"/>
            <color indexed="81"/>
            <rFont val="Tahoma"/>
          </rPr>
          <t>Posizione assoluta</t>
        </r>
      </text>
    </comment>
    <comment ref="E9" authorId="0">
      <text>
        <r>
          <rPr>
            <b/>
            <sz val="8"/>
            <color indexed="81"/>
            <rFont val="Tahoma"/>
          </rPr>
          <t>Posizione di categoria</t>
        </r>
      </text>
    </comment>
    <comment ref="F9" authorId="0">
      <text>
        <r>
          <rPr>
            <b/>
            <sz val="8"/>
            <color indexed="81"/>
            <rFont val="Tahoma"/>
          </rPr>
          <t>Percentuale del Valore gara assoluto da assegnare</t>
        </r>
      </text>
    </comment>
    <comment ref="G9" authorId="0">
      <text>
        <r>
          <rPr>
            <b/>
            <sz val="8"/>
            <color indexed="81"/>
            <rFont val="Tahoma"/>
          </rPr>
          <t>Posizione gara nel corso dell'anno per quel tipo di gara</t>
        </r>
      </text>
    </comment>
    <comment ref="H9" authorId="0">
      <text>
        <r>
          <rPr>
            <b/>
            <sz val="8"/>
            <color indexed="81"/>
            <rFont val="Tahoma"/>
          </rPr>
          <t>Valore gara</t>
        </r>
      </text>
    </comment>
    <comment ref="I9" authorId="0">
      <text>
        <r>
          <rPr>
            <b/>
            <sz val="8"/>
            <color indexed="81"/>
            <rFont val="Tahoma"/>
          </rPr>
          <t>Punti Gara Assoluto</t>
        </r>
      </text>
    </comment>
    <comment ref="J9" authorId="0">
      <text>
        <r>
          <rPr>
            <b/>
            <sz val="8"/>
            <color indexed="81"/>
            <rFont val="Tahoma"/>
          </rPr>
          <t>Percentuale del Valore gara da assegnare (categoria)</t>
        </r>
      </text>
    </comment>
    <comment ref="K9" authorId="0">
      <text>
        <r>
          <rPr>
            <b/>
            <sz val="8"/>
            <color indexed="81"/>
            <rFont val="Tahoma"/>
          </rPr>
          <t>Punti Gara Categoria</t>
        </r>
      </text>
    </comment>
    <comment ref="L9" authorId="0">
      <text>
        <r>
          <rPr>
            <b/>
            <sz val="8"/>
            <color indexed="81"/>
            <rFont val="Tahoma"/>
          </rPr>
          <t>Punti per Podio</t>
        </r>
        <r>
          <rPr>
            <sz val="8"/>
            <color indexed="81"/>
            <rFont val="Tahoma"/>
          </rPr>
          <t xml:space="preserve">
</t>
        </r>
      </text>
    </comment>
    <comment ref="M9" authorId="0">
      <text>
        <r>
          <rPr>
            <b/>
            <sz val="8"/>
            <color indexed="81"/>
            <rFont val="Tahoma"/>
          </rPr>
          <t>Punti totali (include partecipazione)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41.xml><?xml version="1.0" encoding="utf-8"?>
<comments xmlns="http://schemas.openxmlformats.org/spreadsheetml/2006/main">
  <authors>
    <author>matteo</author>
  </authors>
  <commentList>
    <comment ref="B9" authorId="0">
      <text>
        <r>
          <rPr>
            <b/>
            <sz val="8"/>
            <color indexed="81"/>
            <rFont val="Tahoma"/>
          </rPr>
          <t>matteo:</t>
        </r>
        <r>
          <rPr>
            <sz val="8"/>
            <color indexed="81"/>
            <rFont val="Tahoma"/>
          </rPr>
          <t xml:space="preserve">
</t>
        </r>
      </text>
    </comment>
    <comment ref="D9" authorId="0">
      <text>
        <r>
          <rPr>
            <b/>
            <sz val="8"/>
            <color indexed="81"/>
            <rFont val="Tahoma"/>
          </rPr>
          <t>Posizione assoluta</t>
        </r>
      </text>
    </comment>
    <comment ref="E9" authorId="0">
      <text>
        <r>
          <rPr>
            <b/>
            <sz val="8"/>
            <color indexed="81"/>
            <rFont val="Tahoma"/>
          </rPr>
          <t>Posizione di categoria</t>
        </r>
      </text>
    </comment>
    <comment ref="F9" authorId="0">
      <text>
        <r>
          <rPr>
            <b/>
            <sz val="8"/>
            <color indexed="81"/>
            <rFont val="Tahoma"/>
          </rPr>
          <t>Percentuale del Valore gara assoluto da assegnare</t>
        </r>
      </text>
    </comment>
    <comment ref="G9" authorId="0">
      <text>
        <r>
          <rPr>
            <b/>
            <sz val="8"/>
            <color indexed="81"/>
            <rFont val="Tahoma"/>
          </rPr>
          <t>Posizione gara nel corso dell'anno per quel tipo di gara</t>
        </r>
      </text>
    </comment>
    <comment ref="H9" authorId="0">
      <text>
        <r>
          <rPr>
            <b/>
            <sz val="8"/>
            <color indexed="81"/>
            <rFont val="Tahoma"/>
          </rPr>
          <t>Valore gara</t>
        </r>
      </text>
    </comment>
    <comment ref="I9" authorId="0">
      <text>
        <r>
          <rPr>
            <b/>
            <sz val="8"/>
            <color indexed="81"/>
            <rFont val="Tahoma"/>
          </rPr>
          <t>Punti Gara Assoluto</t>
        </r>
      </text>
    </comment>
    <comment ref="J9" authorId="0">
      <text>
        <r>
          <rPr>
            <b/>
            <sz val="8"/>
            <color indexed="81"/>
            <rFont val="Tahoma"/>
          </rPr>
          <t>Percentuale del Valore gara da assegnare (categoria)</t>
        </r>
      </text>
    </comment>
    <comment ref="K9" authorId="0">
      <text>
        <r>
          <rPr>
            <b/>
            <sz val="8"/>
            <color indexed="81"/>
            <rFont val="Tahoma"/>
          </rPr>
          <t>Punti Gara Categoria</t>
        </r>
      </text>
    </comment>
    <comment ref="L9" authorId="0">
      <text>
        <r>
          <rPr>
            <b/>
            <sz val="8"/>
            <color indexed="81"/>
            <rFont val="Tahoma"/>
          </rPr>
          <t>Punti per Podio</t>
        </r>
        <r>
          <rPr>
            <sz val="8"/>
            <color indexed="81"/>
            <rFont val="Tahoma"/>
          </rPr>
          <t xml:space="preserve">
</t>
        </r>
      </text>
    </comment>
    <comment ref="M9" authorId="0">
      <text>
        <r>
          <rPr>
            <b/>
            <sz val="8"/>
            <color indexed="81"/>
            <rFont val="Tahoma"/>
          </rPr>
          <t>Punti totali (include partecipazione)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42.xml><?xml version="1.0" encoding="utf-8"?>
<comments xmlns="http://schemas.openxmlformats.org/spreadsheetml/2006/main">
  <authors>
    <author>matteo</author>
  </authors>
  <commentList>
    <comment ref="B9" authorId="0">
      <text>
        <r>
          <rPr>
            <b/>
            <sz val="8"/>
            <color indexed="81"/>
            <rFont val="Tahoma"/>
          </rPr>
          <t>matteo:</t>
        </r>
        <r>
          <rPr>
            <sz val="8"/>
            <color indexed="81"/>
            <rFont val="Tahoma"/>
          </rPr>
          <t xml:space="preserve">
</t>
        </r>
      </text>
    </comment>
    <comment ref="D9" authorId="0">
      <text>
        <r>
          <rPr>
            <b/>
            <sz val="8"/>
            <color indexed="81"/>
            <rFont val="Tahoma"/>
          </rPr>
          <t>Posizione assoluta</t>
        </r>
      </text>
    </comment>
    <comment ref="E9" authorId="0">
      <text>
        <r>
          <rPr>
            <b/>
            <sz val="8"/>
            <color indexed="81"/>
            <rFont val="Tahoma"/>
          </rPr>
          <t>Posizione di categoria</t>
        </r>
      </text>
    </comment>
    <comment ref="F9" authorId="0">
      <text>
        <r>
          <rPr>
            <b/>
            <sz val="8"/>
            <color indexed="81"/>
            <rFont val="Tahoma"/>
          </rPr>
          <t>Percentuale del Valore gara assoluto da assegnare</t>
        </r>
      </text>
    </comment>
    <comment ref="G9" authorId="0">
      <text>
        <r>
          <rPr>
            <b/>
            <sz val="8"/>
            <color indexed="81"/>
            <rFont val="Tahoma"/>
          </rPr>
          <t>Posizione gara nel corso dell'anno per quel tipo di gara</t>
        </r>
      </text>
    </comment>
    <comment ref="H9" authorId="0">
      <text>
        <r>
          <rPr>
            <b/>
            <sz val="8"/>
            <color indexed="81"/>
            <rFont val="Tahoma"/>
          </rPr>
          <t>Valore gara</t>
        </r>
      </text>
    </comment>
    <comment ref="I9" authorId="0">
      <text>
        <r>
          <rPr>
            <b/>
            <sz val="8"/>
            <color indexed="81"/>
            <rFont val="Tahoma"/>
          </rPr>
          <t>Punti Gara Assoluto</t>
        </r>
      </text>
    </comment>
    <comment ref="J9" authorId="0">
      <text>
        <r>
          <rPr>
            <b/>
            <sz val="8"/>
            <color indexed="81"/>
            <rFont val="Tahoma"/>
          </rPr>
          <t>Percentuale del Valore gara da assegnare (categoria)</t>
        </r>
      </text>
    </comment>
    <comment ref="K9" authorId="0">
      <text>
        <r>
          <rPr>
            <b/>
            <sz val="8"/>
            <color indexed="81"/>
            <rFont val="Tahoma"/>
          </rPr>
          <t>Punti Gara Categoria</t>
        </r>
      </text>
    </comment>
    <comment ref="L9" authorId="0">
      <text>
        <r>
          <rPr>
            <b/>
            <sz val="8"/>
            <color indexed="81"/>
            <rFont val="Tahoma"/>
          </rPr>
          <t>Punti per Podio</t>
        </r>
        <r>
          <rPr>
            <sz val="8"/>
            <color indexed="81"/>
            <rFont val="Tahoma"/>
          </rPr>
          <t xml:space="preserve">
</t>
        </r>
      </text>
    </comment>
    <comment ref="M9" authorId="0">
      <text>
        <r>
          <rPr>
            <b/>
            <sz val="8"/>
            <color indexed="81"/>
            <rFont val="Tahoma"/>
          </rPr>
          <t>Punti totali (include partecipazione)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43.xml><?xml version="1.0" encoding="utf-8"?>
<comments xmlns="http://schemas.openxmlformats.org/spreadsheetml/2006/main">
  <authors>
    <author>matteo</author>
  </authors>
  <commentList>
    <comment ref="B9" authorId="0">
      <text>
        <r>
          <rPr>
            <b/>
            <sz val="8"/>
            <color indexed="81"/>
            <rFont val="Tahoma"/>
          </rPr>
          <t>matteo:</t>
        </r>
        <r>
          <rPr>
            <sz val="8"/>
            <color indexed="81"/>
            <rFont val="Tahoma"/>
          </rPr>
          <t xml:space="preserve">
</t>
        </r>
      </text>
    </comment>
    <comment ref="D9" authorId="0">
      <text>
        <r>
          <rPr>
            <b/>
            <sz val="8"/>
            <color indexed="81"/>
            <rFont val="Tahoma"/>
          </rPr>
          <t>Posizione assoluta</t>
        </r>
      </text>
    </comment>
    <comment ref="E9" authorId="0">
      <text>
        <r>
          <rPr>
            <b/>
            <sz val="8"/>
            <color indexed="81"/>
            <rFont val="Tahoma"/>
          </rPr>
          <t>Posizione di categoria</t>
        </r>
      </text>
    </comment>
    <comment ref="F9" authorId="0">
      <text>
        <r>
          <rPr>
            <b/>
            <sz val="8"/>
            <color indexed="81"/>
            <rFont val="Tahoma"/>
          </rPr>
          <t>Percentuale del Valore gara assoluto da assegnare</t>
        </r>
      </text>
    </comment>
    <comment ref="G9" authorId="0">
      <text>
        <r>
          <rPr>
            <b/>
            <sz val="8"/>
            <color indexed="81"/>
            <rFont val="Tahoma"/>
          </rPr>
          <t>Posizione gara nel corso dell'anno per quel tipo di gara</t>
        </r>
      </text>
    </comment>
    <comment ref="H9" authorId="0">
      <text>
        <r>
          <rPr>
            <b/>
            <sz val="8"/>
            <color indexed="81"/>
            <rFont val="Tahoma"/>
          </rPr>
          <t>Valore gara</t>
        </r>
      </text>
    </comment>
    <comment ref="I9" authorId="0">
      <text>
        <r>
          <rPr>
            <b/>
            <sz val="8"/>
            <color indexed="81"/>
            <rFont val="Tahoma"/>
          </rPr>
          <t>Punti Gara Assoluto</t>
        </r>
      </text>
    </comment>
    <comment ref="J9" authorId="0">
      <text>
        <r>
          <rPr>
            <b/>
            <sz val="8"/>
            <color indexed="81"/>
            <rFont val="Tahoma"/>
          </rPr>
          <t>Percentuale del Valore gara da assegnare (categoria)</t>
        </r>
      </text>
    </comment>
    <comment ref="K9" authorId="0">
      <text>
        <r>
          <rPr>
            <b/>
            <sz val="8"/>
            <color indexed="81"/>
            <rFont val="Tahoma"/>
          </rPr>
          <t>Punti Gara Categoria</t>
        </r>
      </text>
    </comment>
    <comment ref="L9" authorId="0">
      <text>
        <r>
          <rPr>
            <b/>
            <sz val="8"/>
            <color indexed="81"/>
            <rFont val="Tahoma"/>
          </rPr>
          <t>Punti per Podio</t>
        </r>
        <r>
          <rPr>
            <sz val="8"/>
            <color indexed="81"/>
            <rFont val="Tahoma"/>
          </rPr>
          <t xml:space="preserve">
</t>
        </r>
      </text>
    </comment>
    <comment ref="M9" authorId="0">
      <text>
        <r>
          <rPr>
            <b/>
            <sz val="8"/>
            <color indexed="81"/>
            <rFont val="Tahoma"/>
          </rPr>
          <t>Punti totali (include partecipazione)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44.xml><?xml version="1.0" encoding="utf-8"?>
<comments xmlns="http://schemas.openxmlformats.org/spreadsheetml/2006/main">
  <authors>
    <author>matteo</author>
  </authors>
  <commentList>
    <comment ref="B9" authorId="0">
      <text>
        <r>
          <rPr>
            <b/>
            <sz val="8"/>
            <color indexed="81"/>
            <rFont val="Tahoma"/>
          </rPr>
          <t>matteo:</t>
        </r>
        <r>
          <rPr>
            <sz val="8"/>
            <color indexed="81"/>
            <rFont val="Tahoma"/>
          </rPr>
          <t xml:space="preserve">
</t>
        </r>
      </text>
    </comment>
    <comment ref="D9" authorId="0">
      <text>
        <r>
          <rPr>
            <b/>
            <sz val="8"/>
            <color indexed="81"/>
            <rFont val="Tahoma"/>
          </rPr>
          <t>Posizione assoluta</t>
        </r>
      </text>
    </comment>
    <comment ref="E9" authorId="0">
      <text>
        <r>
          <rPr>
            <b/>
            <sz val="8"/>
            <color indexed="81"/>
            <rFont val="Tahoma"/>
          </rPr>
          <t>Posizione di categoria</t>
        </r>
      </text>
    </comment>
    <comment ref="F9" authorId="0">
      <text>
        <r>
          <rPr>
            <b/>
            <sz val="8"/>
            <color indexed="81"/>
            <rFont val="Tahoma"/>
          </rPr>
          <t>Percentuale del Valore gara assoluto da assegnare</t>
        </r>
      </text>
    </comment>
    <comment ref="G9" authorId="0">
      <text>
        <r>
          <rPr>
            <b/>
            <sz val="8"/>
            <color indexed="81"/>
            <rFont val="Tahoma"/>
          </rPr>
          <t>Posizione gara nel corso dell'anno per quel tipo di gara</t>
        </r>
      </text>
    </comment>
    <comment ref="H9" authorId="0">
      <text>
        <r>
          <rPr>
            <b/>
            <sz val="8"/>
            <color indexed="81"/>
            <rFont val="Tahoma"/>
          </rPr>
          <t>Valore gara</t>
        </r>
      </text>
    </comment>
    <comment ref="I9" authorId="0">
      <text>
        <r>
          <rPr>
            <b/>
            <sz val="8"/>
            <color indexed="81"/>
            <rFont val="Tahoma"/>
          </rPr>
          <t>Punti Gara Assoluto</t>
        </r>
      </text>
    </comment>
    <comment ref="J9" authorId="0">
      <text>
        <r>
          <rPr>
            <b/>
            <sz val="8"/>
            <color indexed="81"/>
            <rFont val="Tahoma"/>
          </rPr>
          <t>Percentuale del Valore gara da assegnare (categoria)</t>
        </r>
      </text>
    </comment>
    <comment ref="K9" authorId="0">
      <text>
        <r>
          <rPr>
            <b/>
            <sz val="8"/>
            <color indexed="81"/>
            <rFont val="Tahoma"/>
          </rPr>
          <t>Punti Gara Categoria</t>
        </r>
      </text>
    </comment>
    <comment ref="L9" authorId="0">
      <text>
        <r>
          <rPr>
            <b/>
            <sz val="8"/>
            <color indexed="81"/>
            <rFont val="Tahoma"/>
          </rPr>
          <t>Punti per Podio</t>
        </r>
        <r>
          <rPr>
            <sz val="8"/>
            <color indexed="81"/>
            <rFont val="Tahoma"/>
          </rPr>
          <t xml:space="preserve">
</t>
        </r>
      </text>
    </comment>
    <comment ref="M9" authorId="0">
      <text>
        <r>
          <rPr>
            <b/>
            <sz val="8"/>
            <color indexed="81"/>
            <rFont val="Tahoma"/>
          </rPr>
          <t>Punti totali (include partecipazione)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45.xml><?xml version="1.0" encoding="utf-8"?>
<comments xmlns="http://schemas.openxmlformats.org/spreadsheetml/2006/main">
  <authors>
    <author>matteo</author>
  </authors>
  <commentList>
    <comment ref="B9" authorId="0">
      <text>
        <r>
          <rPr>
            <b/>
            <sz val="8"/>
            <color indexed="81"/>
            <rFont val="Tahoma"/>
          </rPr>
          <t>matteo:</t>
        </r>
        <r>
          <rPr>
            <sz val="8"/>
            <color indexed="81"/>
            <rFont val="Tahoma"/>
          </rPr>
          <t xml:space="preserve">
</t>
        </r>
      </text>
    </comment>
    <comment ref="D9" authorId="0">
      <text>
        <r>
          <rPr>
            <b/>
            <sz val="8"/>
            <color indexed="81"/>
            <rFont val="Tahoma"/>
          </rPr>
          <t>Posizione assoluta</t>
        </r>
      </text>
    </comment>
    <comment ref="E9" authorId="0">
      <text>
        <r>
          <rPr>
            <b/>
            <sz val="8"/>
            <color indexed="81"/>
            <rFont val="Tahoma"/>
          </rPr>
          <t>Posizione di categoria</t>
        </r>
      </text>
    </comment>
    <comment ref="F9" authorId="0">
      <text>
        <r>
          <rPr>
            <b/>
            <sz val="8"/>
            <color indexed="81"/>
            <rFont val="Tahoma"/>
          </rPr>
          <t>Percentuale del Valore gara assoluto da assegnare</t>
        </r>
      </text>
    </comment>
    <comment ref="G9" authorId="0">
      <text>
        <r>
          <rPr>
            <b/>
            <sz val="8"/>
            <color indexed="81"/>
            <rFont val="Tahoma"/>
          </rPr>
          <t>Posizione gara nel corso dell'anno per quel tipo di gara</t>
        </r>
      </text>
    </comment>
    <comment ref="H9" authorId="0">
      <text>
        <r>
          <rPr>
            <b/>
            <sz val="8"/>
            <color indexed="81"/>
            <rFont val="Tahoma"/>
          </rPr>
          <t>Valore gara</t>
        </r>
      </text>
    </comment>
    <comment ref="I9" authorId="0">
      <text>
        <r>
          <rPr>
            <b/>
            <sz val="8"/>
            <color indexed="81"/>
            <rFont val="Tahoma"/>
          </rPr>
          <t>Punti Gara Assoluto</t>
        </r>
      </text>
    </comment>
    <comment ref="J9" authorId="0">
      <text>
        <r>
          <rPr>
            <b/>
            <sz val="8"/>
            <color indexed="81"/>
            <rFont val="Tahoma"/>
          </rPr>
          <t>Percentuale del Valore gara da assegnare (categoria)</t>
        </r>
      </text>
    </comment>
    <comment ref="K9" authorId="0">
      <text>
        <r>
          <rPr>
            <b/>
            <sz val="8"/>
            <color indexed="81"/>
            <rFont val="Tahoma"/>
          </rPr>
          <t>Punti Gara Categoria</t>
        </r>
      </text>
    </comment>
    <comment ref="L9" authorId="0">
      <text>
        <r>
          <rPr>
            <b/>
            <sz val="8"/>
            <color indexed="81"/>
            <rFont val="Tahoma"/>
          </rPr>
          <t>Punti per Podio</t>
        </r>
        <r>
          <rPr>
            <sz val="8"/>
            <color indexed="81"/>
            <rFont val="Tahoma"/>
          </rPr>
          <t xml:space="preserve">
</t>
        </r>
      </text>
    </comment>
    <comment ref="M9" authorId="0">
      <text>
        <r>
          <rPr>
            <b/>
            <sz val="8"/>
            <color indexed="81"/>
            <rFont val="Tahoma"/>
          </rPr>
          <t>Punti totali (include partecipazione)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46.xml><?xml version="1.0" encoding="utf-8"?>
<comments xmlns="http://schemas.openxmlformats.org/spreadsheetml/2006/main">
  <authors>
    <author>matteo</author>
  </authors>
  <commentList>
    <comment ref="B9" authorId="0">
      <text>
        <r>
          <rPr>
            <b/>
            <sz val="8"/>
            <color indexed="81"/>
            <rFont val="Tahoma"/>
          </rPr>
          <t>matteo:</t>
        </r>
        <r>
          <rPr>
            <sz val="8"/>
            <color indexed="81"/>
            <rFont val="Tahoma"/>
          </rPr>
          <t xml:space="preserve">
</t>
        </r>
      </text>
    </comment>
    <comment ref="D9" authorId="0">
      <text>
        <r>
          <rPr>
            <b/>
            <sz val="8"/>
            <color indexed="81"/>
            <rFont val="Tahoma"/>
          </rPr>
          <t>Posizione assoluta</t>
        </r>
      </text>
    </comment>
    <comment ref="E9" authorId="0">
      <text>
        <r>
          <rPr>
            <b/>
            <sz val="8"/>
            <color indexed="81"/>
            <rFont val="Tahoma"/>
          </rPr>
          <t>Posizione di categoria</t>
        </r>
      </text>
    </comment>
    <comment ref="F9" authorId="0">
      <text>
        <r>
          <rPr>
            <b/>
            <sz val="8"/>
            <color indexed="81"/>
            <rFont val="Tahoma"/>
          </rPr>
          <t>Percentuale del Valore gara assoluto da assegnare</t>
        </r>
      </text>
    </comment>
    <comment ref="G9" authorId="0">
      <text>
        <r>
          <rPr>
            <b/>
            <sz val="8"/>
            <color indexed="81"/>
            <rFont val="Tahoma"/>
          </rPr>
          <t>Posizione gara nel corso dell'anno per quel tipo di gara</t>
        </r>
      </text>
    </comment>
    <comment ref="H9" authorId="0">
      <text>
        <r>
          <rPr>
            <b/>
            <sz val="8"/>
            <color indexed="81"/>
            <rFont val="Tahoma"/>
          </rPr>
          <t>Valore gara</t>
        </r>
      </text>
    </comment>
    <comment ref="I9" authorId="0">
      <text>
        <r>
          <rPr>
            <b/>
            <sz val="8"/>
            <color indexed="81"/>
            <rFont val="Tahoma"/>
          </rPr>
          <t>Punti Gara Assoluto</t>
        </r>
      </text>
    </comment>
    <comment ref="J9" authorId="0">
      <text>
        <r>
          <rPr>
            <b/>
            <sz val="8"/>
            <color indexed="81"/>
            <rFont val="Tahoma"/>
          </rPr>
          <t>Percentuale del Valore gara da assegnare (categoria)</t>
        </r>
      </text>
    </comment>
    <comment ref="K9" authorId="0">
      <text>
        <r>
          <rPr>
            <b/>
            <sz val="8"/>
            <color indexed="81"/>
            <rFont val="Tahoma"/>
          </rPr>
          <t>Punti Gara Categoria</t>
        </r>
      </text>
    </comment>
    <comment ref="L9" authorId="0">
      <text>
        <r>
          <rPr>
            <b/>
            <sz val="8"/>
            <color indexed="81"/>
            <rFont val="Tahoma"/>
          </rPr>
          <t>Punti per Podio</t>
        </r>
        <r>
          <rPr>
            <sz val="8"/>
            <color indexed="81"/>
            <rFont val="Tahoma"/>
          </rPr>
          <t xml:space="preserve">
</t>
        </r>
      </text>
    </comment>
    <comment ref="M9" authorId="0">
      <text>
        <r>
          <rPr>
            <b/>
            <sz val="8"/>
            <color indexed="81"/>
            <rFont val="Tahoma"/>
          </rPr>
          <t>Punti totali (include partecipazione)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47.xml><?xml version="1.0" encoding="utf-8"?>
<comments xmlns="http://schemas.openxmlformats.org/spreadsheetml/2006/main">
  <authors>
    <author>matteo</author>
  </authors>
  <commentList>
    <comment ref="B9" authorId="0">
      <text>
        <r>
          <rPr>
            <b/>
            <sz val="8"/>
            <color indexed="81"/>
            <rFont val="Tahoma"/>
          </rPr>
          <t>matteo:</t>
        </r>
        <r>
          <rPr>
            <sz val="8"/>
            <color indexed="81"/>
            <rFont val="Tahoma"/>
          </rPr>
          <t xml:space="preserve">
</t>
        </r>
      </text>
    </comment>
    <comment ref="D9" authorId="0">
      <text>
        <r>
          <rPr>
            <b/>
            <sz val="8"/>
            <color indexed="81"/>
            <rFont val="Tahoma"/>
          </rPr>
          <t>Posizione assoluta</t>
        </r>
      </text>
    </comment>
    <comment ref="E9" authorId="0">
      <text>
        <r>
          <rPr>
            <b/>
            <sz val="8"/>
            <color indexed="81"/>
            <rFont val="Tahoma"/>
          </rPr>
          <t>Posizione di categoria</t>
        </r>
      </text>
    </comment>
    <comment ref="F9" authorId="0">
      <text>
        <r>
          <rPr>
            <b/>
            <sz val="8"/>
            <color indexed="81"/>
            <rFont val="Tahoma"/>
          </rPr>
          <t>Percentuale del Valore gara assoluto da assegnare</t>
        </r>
      </text>
    </comment>
    <comment ref="G9" authorId="0">
      <text>
        <r>
          <rPr>
            <b/>
            <sz val="8"/>
            <color indexed="81"/>
            <rFont val="Tahoma"/>
          </rPr>
          <t>Posizione gara nel corso dell'anno per quel tipo di gara</t>
        </r>
      </text>
    </comment>
    <comment ref="H9" authorId="0">
      <text>
        <r>
          <rPr>
            <b/>
            <sz val="8"/>
            <color indexed="81"/>
            <rFont val="Tahoma"/>
          </rPr>
          <t>Valore gara</t>
        </r>
      </text>
    </comment>
    <comment ref="I9" authorId="0">
      <text>
        <r>
          <rPr>
            <b/>
            <sz val="8"/>
            <color indexed="81"/>
            <rFont val="Tahoma"/>
          </rPr>
          <t>Punti Gara Assoluto</t>
        </r>
      </text>
    </comment>
    <comment ref="J9" authorId="0">
      <text>
        <r>
          <rPr>
            <b/>
            <sz val="8"/>
            <color indexed="81"/>
            <rFont val="Tahoma"/>
          </rPr>
          <t>Percentuale del Valore gara da assegnare (categoria)</t>
        </r>
      </text>
    </comment>
    <comment ref="K9" authorId="0">
      <text>
        <r>
          <rPr>
            <b/>
            <sz val="8"/>
            <color indexed="81"/>
            <rFont val="Tahoma"/>
          </rPr>
          <t>Punti Gara Categoria</t>
        </r>
      </text>
    </comment>
    <comment ref="L9" authorId="0">
      <text>
        <r>
          <rPr>
            <b/>
            <sz val="8"/>
            <color indexed="81"/>
            <rFont val="Tahoma"/>
          </rPr>
          <t>Punti per Podio</t>
        </r>
        <r>
          <rPr>
            <sz val="8"/>
            <color indexed="81"/>
            <rFont val="Tahoma"/>
          </rPr>
          <t xml:space="preserve">
</t>
        </r>
      </text>
    </comment>
    <comment ref="M9" authorId="0">
      <text>
        <r>
          <rPr>
            <b/>
            <sz val="8"/>
            <color indexed="81"/>
            <rFont val="Tahoma"/>
          </rPr>
          <t>Punti totali (include partecipazione)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48.xml><?xml version="1.0" encoding="utf-8"?>
<comments xmlns="http://schemas.openxmlformats.org/spreadsheetml/2006/main">
  <authors>
    <author>matteo</author>
  </authors>
  <commentList>
    <comment ref="B9" authorId="0">
      <text>
        <r>
          <rPr>
            <b/>
            <sz val="8"/>
            <color indexed="81"/>
            <rFont val="Tahoma"/>
          </rPr>
          <t>matteo:</t>
        </r>
        <r>
          <rPr>
            <sz val="8"/>
            <color indexed="81"/>
            <rFont val="Tahoma"/>
          </rPr>
          <t xml:space="preserve">
</t>
        </r>
      </text>
    </comment>
    <comment ref="D9" authorId="0">
      <text>
        <r>
          <rPr>
            <b/>
            <sz val="8"/>
            <color indexed="81"/>
            <rFont val="Tahoma"/>
          </rPr>
          <t>Posizione assoluta</t>
        </r>
      </text>
    </comment>
    <comment ref="E9" authorId="0">
      <text>
        <r>
          <rPr>
            <b/>
            <sz val="8"/>
            <color indexed="81"/>
            <rFont val="Tahoma"/>
          </rPr>
          <t>Posizione di categoria</t>
        </r>
      </text>
    </comment>
    <comment ref="F9" authorId="0">
      <text>
        <r>
          <rPr>
            <b/>
            <sz val="8"/>
            <color indexed="81"/>
            <rFont val="Tahoma"/>
          </rPr>
          <t>Percentuale del Valore gara assoluto da assegnare</t>
        </r>
      </text>
    </comment>
    <comment ref="G9" authorId="0">
      <text>
        <r>
          <rPr>
            <b/>
            <sz val="8"/>
            <color indexed="81"/>
            <rFont val="Tahoma"/>
          </rPr>
          <t>Posizione gara nel corso dell'anno per quel tipo di gara</t>
        </r>
      </text>
    </comment>
    <comment ref="H9" authorId="0">
      <text>
        <r>
          <rPr>
            <b/>
            <sz val="8"/>
            <color indexed="81"/>
            <rFont val="Tahoma"/>
          </rPr>
          <t>Valore gara</t>
        </r>
      </text>
    </comment>
    <comment ref="I9" authorId="0">
      <text>
        <r>
          <rPr>
            <b/>
            <sz val="8"/>
            <color indexed="81"/>
            <rFont val="Tahoma"/>
          </rPr>
          <t>Punti Gara Assoluto</t>
        </r>
      </text>
    </comment>
    <comment ref="J9" authorId="0">
      <text>
        <r>
          <rPr>
            <b/>
            <sz val="8"/>
            <color indexed="81"/>
            <rFont val="Tahoma"/>
          </rPr>
          <t>Percentuale del Valore gara da assegnare (categoria)</t>
        </r>
      </text>
    </comment>
    <comment ref="K9" authorId="0">
      <text>
        <r>
          <rPr>
            <b/>
            <sz val="8"/>
            <color indexed="81"/>
            <rFont val="Tahoma"/>
          </rPr>
          <t>Punti Gara Categoria</t>
        </r>
      </text>
    </comment>
    <comment ref="L9" authorId="0">
      <text>
        <r>
          <rPr>
            <b/>
            <sz val="8"/>
            <color indexed="81"/>
            <rFont val="Tahoma"/>
          </rPr>
          <t>Punti per Podio</t>
        </r>
        <r>
          <rPr>
            <sz val="8"/>
            <color indexed="81"/>
            <rFont val="Tahoma"/>
          </rPr>
          <t xml:space="preserve">
</t>
        </r>
      </text>
    </comment>
    <comment ref="M9" authorId="0">
      <text>
        <r>
          <rPr>
            <b/>
            <sz val="8"/>
            <color indexed="81"/>
            <rFont val="Tahoma"/>
          </rPr>
          <t>Punti totali (include partecipazione)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49.xml><?xml version="1.0" encoding="utf-8"?>
<comments xmlns="http://schemas.openxmlformats.org/spreadsheetml/2006/main">
  <authors>
    <author>matteo</author>
  </authors>
  <commentList>
    <comment ref="B9" authorId="0">
      <text>
        <r>
          <rPr>
            <b/>
            <sz val="8"/>
            <color indexed="81"/>
            <rFont val="Tahoma"/>
          </rPr>
          <t>matteo:</t>
        </r>
        <r>
          <rPr>
            <sz val="8"/>
            <color indexed="81"/>
            <rFont val="Tahoma"/>
          </rPr>
          <t xml:space="preserve">
</t>
        </r>
      </text>
    </comment>
    <comment ref="D9" authorId="0">
      <text>
        <r>
          <rPr>
            <b/>
            <sz val="8"/>
            <color indexed="81"/>
            <rFont val="Tahoma"/>
          </rPr>
          <t>Posizione assoluta</t>
        </r>
      </text>
    </comment>
    <comment ref="E9" authorId="0">
      <text>
        <r>
          <rPr>
            <b/>
            <sz val="8"/>
            <color indexed="81"/>
            <rFont val="Tahoma"/>
          </rPr>
          <t>Posizione di categoria</t>
        </r>
      </text>
    </comment>
    <comment ref="F9" authorId="0">
      <text>
        <r>
          <rPr>
            <b/>
            <sz val="8"/>
            <color indexed="81"/>
            <rFont val="Tahoma"/>
          </rPr>
          <t>Percentuale del Valore gara assoluto da assegnare</t>
        </r>
      </text>
    </comment>
    <comment ref="G9" authorId="0">
      <text>
        <r>
          <rPr>
            <b/>
            <sz val="8"/>
            <color indexed="81"/>
            <rFont val="Tahoma"/>
          </rPr>
          <t>Posizione gara nel corso dell'anno per quel tipo di gara</t>
        </r>
      </text>
    </comment>
    <comment ref="H9" authorId="0">
      <text>
        <r>
          <rPr>
            <b/>
            <sz val="8"/>
            <color indexed="81"/>
            <rFont val="Tahoma"/>
          </rPr>
          <t>Valore gara</t>
        </r>
      </text>
    </comment>
    <comment ref="I9" authorId="0">
      <text>
        <r>
          <rPr>
            <b/>
            <sz val="8"/>
            <color indexed="81"/>
            <rFont val="Tahoma"/>
          </rPr>
          <t>Punti Gara Assoluto</t>
        </r>
      </text>
    </comment>
    <comment ref="J9" authorId="0">
      <text>
        <r>
          <rPr>
            <b/>
            <sz val="8"/>
            <color indexed="81"/>
            <rFont val="Tahoma"/>
          </rPr>
          <t>Percentuale del Valore gara da assegnare (categoria)</t>
        </r>
      </text>
    </comment>
    <comment ref="K9" authorId="0">
      <text>
        <r>
          <rPr>
            <b/>
            <sz val="8"/>
            <color indexed="81"/>
            <rFont val="Tahoma"/>
          </rPr>
          <t>Punti Gara Categoria</t>
        </r>
      </text>
    </comment>
    <comment ref="L9" authorId="0">
      <text>
        <r>
          <rPr>
            <b/>
            <sz val="8"/>
            <color indexed="81"/>
            <rFont val="Tahoma"/>
          </rPr>
          <t>Punti per Podio</t>
        </r>
        <r>
          <rPr>
            <sz val="8"/>
            <color indexed="81"/>
            <rFont val="Tahoma"/>
          </rPr>
          <t xml:space="preserve">
</t>
        </r>
      </text>
    </comment>
    <comment ref="M9" authorId="0">
      <text>
        <r>
          <rPr>
            <b/>
            <sz val="8"/>
            <color indexed="81"/>
            <rFont val="Tahoma"/>
          </rPr>
          <t>Punti totali (include partecipazione)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matteo</author>
  </authors>
  <commentList>
    <comment ref="B9" authorId="0">
      <text>
        <r>
          <rPr>
            <b/>
            <sz val="8"/>
            <color indexed="81"/>
            <rFont val="Tahoma"/>
          </rPr>
          <t>matteo:</t>
        </r>
        <r>
          <rPr>
            <sz val="8"/>
            <color indexed="81"/>
            <rFont val="Tahoma"/>
          </rPr>
          <t xml:space="preserve">
</t>
        </r>
      </text>
    </comment>
    <comment ref="D9" authorId="0">
      <text>
        <r>
          <rPr>
            <b/>
            <sz val="8"/>
            <color indexed="81"/>
            <rFont val="Tahoma"/>
          </rPr>
          <t>Posizione assoluta</t>
        </r>
      </text>
    </comment>
    <comment ref="E9" authorId="0">
      <text>
        <r>
          <rPr>
            <b/>
            <sz val="8"/>
            <color indexed="81"/>
            <rFont val="Tahoma"/>
          </rPr>
          <t>Posizione di categoria</t>
        </r>
      </text>
    </comment>
    <comment ref="F9" authorId="0">
      <text>
        <r>
          <rPr>
            <b/>
            <sz val="8"/>
            <color indexed="81"/>
            <rFont val="Tahoma"/>
          </rPr>
          <t>Percentuale del Valore gara assoluto da assegnare</t>
        </r>
      </text>
    </comment>
    <comment ref="G9" authorId="0">
      <text>
        <r>
          <rPr>
            <b/>
            <sz val="8"/>
            <color indexed="81"/>
            <rFont val="Tahoma"/>
          </rPr>
          <t>Posizione gara nel corso dell'anno per quel tipo di gara</t>
        </r>
      </text>
    </comment>
    <comment ref="H9" authorId="0">
      <text>
        <r>
          <rPr>
            <b/>
            <sz val="8"/>
            <color indexed="81"/>
            <rFont val="Tahoma"/>
          </rPr>
          <t>Valore gara</t>
        </r>
      </text>
    </comment>
    <comment ref="I9" authorId="0">
      <text>
        <r>
          <rPr>
            <b/>
            <sz val="8"/>
            <color indexed="81"/>
            <rFont val="Tahoma"/>
          </rPr>
          <t>Punti Gara Assoluto</t>
        </r>
      </text>
    </comment>
    <comment ref="J9" authorId="0">
      <text>
        <r>
          <rPr>
            <b/>
            <sz val="8"/>
            <color indexed="81"/>
            <rFont val="Tahoma"/>
          </rPr>
          <t>Percentuale del Valore gara da assegnare (categoria)</t>
        </r>
      </text>
    </comment>
    <comment ref="K9" authorId="0">
      <text>
        <r>
          <rPr>
            <b/>
            <sz val="8"/>
            <color indexed="81"/>
            <rFont val="Tahoma"/>
          </rPr>
          <t>Punti Gara Categoria</t>
        </r>
      </text>
    </comment>
    <comment ref="L9" authorId="0">
      <text>
        <r>
          <rPr>
            <b/>
            <sz val="8"/>
            <color indexed="81"/>
            <rFont val="Tahoma"/>
          </rPr>
          <t>Punti per Podio</t>
        </r>
        <r>
          <rPr>
            <sz val="8"/>
            <color indexed="81"/>
            <rFont val="Tahoma"/>
          </rPr>
          <t xml:space="preserve">
</t>
        </r>
      </text>
    </comment>
    <comment ref="M9" authorId="0">
      <text>
        <r>
          <rPr>
            <b/>
            <sz val="8"/>
            <color indexed="81"/>
            <rFont val="Tahoma"/>
          </rPr>
          <t>Punti totali (include partecipazione)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50.xml><?xml version="1.0" encoding="utf-8"?>
<comments xmlns="http://schemas.openxmlformats.org/spreadsheetml/2006/main">
  <authors>
    <author>matteo</author>
  </authors>
  <commentList>
    <comment ref="B9" authorId="0">
      <text>
        <r>
          <rPr>
            <b/>
            <sz val="8"/>
            <color indexed="81"/>
            <rFont val="Tahoma"/>
          </rPr>
          <t>matteo:</t>
        </r>
        <r>
          <rPr>
            <sz val="8"/>
            <color indexed="81"/>
            <rFont val="Tahoma"/>
          </rPr>
          <t xml:space="preserve">
</t>
        </r>
      </text>
    </comment>
    <comment ref="D9" authorId="0">
      <text>
        <r>
          <rPr>
            <b/>
            <sz val="8"/>
            <color indexed="81"/>
            <rFont val="Tahoma"/>
          </rPr>
          <t>Posizione assoluta</t>
        </r>
      </text>
    </comment>
    <comment ref="E9" authorId="0">
      <text>
        <r>
          <rPr>
            <b/>
            <sz val="8"/>
            <color indexed="81"/>
            <rFont val="Tahoma"/>
          </rPr>
          <t>Posizione di categoria</t>
        </r>
      </text>
    </comment>
    <comment ref="F9" authorId="0">
      <text>
        <r>
          <rPr>
            <b/>
            <sz val="8"/>
            <color indexed="81"/>
            <rFont val="Tahoma"/>
          </rPr>
          <t>Percentuale del Valore gara assoluto da assegnare</t>
        </r>
      </text>
    </comment>
    <comment ref="G9" authorId="0">
      <text>
        <r>
          <rPr>
            <b/>
            <sz val="8"/>
            <color indexed="81"/>
            <rFont val="Tahoma"/>
          </rPr>
          <t>Posizione gara nel corso dell'anno per quel tipo di gara</t>
        </r>
      </text>
    </comment>
    <comment ref="H9" authorId="0">
      <text>
        <r>
          <rPr>
            <b/>
            <sz val="8"/>
            <color indexed="81"/>
            <rFont val="Tahoma"/>
          </rPr>
          <t>Valore gara</t>
        </r>
      </text>
    </comment>
    <comment ref="I9" authorId="0">
      <text>
        <r>
          <rPr>
            <b/>
            <sz val="8"/>
            <color indexed="81"/>
            <rFont val="Tahoma"/>
          </rPr>
          <t>Punti Gara Assoluto</t>
        </r>
      </text>
    </comment>
    <comment ref="J9" authorId="0">
      <text>
        <r>
          <rPr>
            <b/>
            <sz val="8"/>
            <color indexed="81"/>
            <rFont val="Tahoma"/>
          </rPr>
          <t>Percentuale del Valore gara da assegnare (categoria)</t>
        </r>
      </text>
    </comment>
    <comment ref="K9" authorId="0">
      <text>
        <r>
          <rPr>
            <b/>
            <sz val="8"/>
            <color indexed="81"/>
            <rFont val="Tahoma"/>
          </rPr>
          <t>Punti Gara Categoria</t>
        </r>
      </text>
    </comment>
    <comment ref="L9" authorId="0">
      <text>
        <r>
          <rPr>
            <b/>
            <sz val="8"/>
            <color indexed="81"/>
            <rFont val="Tahoma"/>
          </rPr>
          <t>Punti per Podio</t>
        </r>
        <r>
          <rPr>
            <sz val="8"/>
            <color indexed="81"/>
            <rFont val="Tahoma"/>
          </rPr>
          <t xml:space="preserve">
</t>
        </r>
      </text>
    </comment>
    <comment ref="M9" authorId="0">
      <text>
        <r>
          <rPr>
            <b/>
            <sz val="8"/>
            <color indexed="81"/>
            <rFont val="Tahoma"/>
          </rPr>
          <t>Punti totali (include partecipazione)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51.xml><?xml version="1.0" encoding="utf-8"?>
<comments xmlns="http://schemas.openxmlformats.org/spreadsheetml/2006/main">
  <authors>
    <author>matteo</author>
  </authors>
  <commentList>
    <comment ref="B9" authorId="0">
      <text>
        <r>
          <rPr>
            <b/>
            <sz val="8"/>
            <color indexed="81"/>
            <rFont val="Tahoma"/>
          </rPr>
          <t>matteo:</t>
        </r>
        <r>
          <rPr>
            <sz val="8"/>
            <color indexed="81"/>
            <rFont val="Tahoma"/>
          </rPr>
          <t xml:space="preserve">
</t>
        </r>
      </text>
    </comment>
    <comment ref="D9" authorId="0">
      <text>
        <r>
          <rPr>
            <b/>
            <sz val="8"/>
            <color indexed="81"/>
            <rFont val="Tahoma"/>
          </rPr>
          <t>Posizione assoluta</t>
        </r>
      </text>
    </comment>
    <comment ref="E9" authorId="0">
      <text>
        <r>
          <rPr>
            <b/>
            <sz val="8"/>
            <color indexed="81"/>
            <rFont val="Tahoma"/>
          </rPr>
          <t>Posizione di categoria</t>
        </r>
      </text>
    </comment>
    <comment ref="F9" authorId="0">
      <text>
        <r>
          <rPr>
            <b/>
            <sz val="8"/>
            <color indexed="81"/>
            <rFont val="Tahoma"/>
          </rPr>
          <t>Percentuale del Valore gara assoluto da assegnare</t>
        </r>
      </text>
    </comment>
    <comment ref="G9" authorId="0">
      <text>
        <r>
          <rPr>
            <b/>
            <sz val="8"/>
            <color indexed="81"/>
            <rFont val="Tahoma"/>
          </rPr>
          <t>Posizione gara nel corso dell'anno per quel tipo di gara</t>
        </r>
      </text>
    </comment>
    <comment ref="H9" authorId="0">
      <text>
        <r>
          <rPr>
            <b/>
            <sz val="8"/>
            <color indexed="81"/>
            <rFont val="Tahoma"/>
          </rPr>
          <t>Valore gara</t>
        </r>
      </text>
    </comment>
    <comment ref="I9" authorId="0">
      <text>
        <r>
          <rPr>
            <b/>
            <sz val="8"/>
            <color indexed="81"/>
            <rFont val="Tahoma"/>
          </rPr>
          <t>Punti Gara Assoluto</t>
        </r>
      </text>
    </comment>
    <comment ref="J9" authorId="0">
      <text>
        <r>
          <rPr>
            <b/>
            <sz val="8"/>
            <color indexed="81"/>
            <rFont val="Tahoma"/>
          </rPr>
          <t>Percentuale del Valore gara da assegnare (categoria)</t>
        </r>
      </text>
    </comment>
    <comment ref="K9" authorId="0">
      <text>
        <r>
          <rPr>
            <b/>
            <sz val="8"/>
            <color indexed="81"/>
            <rFont val="Tahoma"/>
          </rPr>
          <t>Punti Gara Categoria</t>
        </r>
      </text>
    </comment>
    <comment ref="L9" authorId="0">
      <text>
        <r>
          <rPr>
            <b/>
            <sz val="8"/>
            <color indexed="81"/>
            <rFont val="Tahoma"/>
          </rPr>
          <t>Punti per Podio</t>
        </r>
        <r>
          <rPr>
            <sz val="8"/>
            <color indexed="81"/>
            <rFont val="Tahoma"/>
          </rPr>
          <t xml:space="preserve">
</t>
        </r>
      </text>
    </comment>
    <comment ref="M9" authorId="0">
      <text>
        <r>
          <rPr>
            <b/>
            <sz val="8"/>
            <color indexed="81"/>
            <rFont val="Tahoma"/>
          </rPr>
          <t>Punti totali (include partecipazione)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52.xml><?xml version="1.0" encoding="utf-8"?>
<comments xmlns="http://schemas.openxmlformats.org/spreadsheetml/2006/main">
  <authors>
    <author>matteo</author>
  </authors>
  <commentList>
    <comment ref="B9" authorId="0">
      <text>
        <r>
          <rPr>
            <b/>
            <sz val="8"/>
            <color indexed="81"/>
            <rFont val="Tahoma"/>
          </rPr>
          <t>matteo:</t>
        </r>
        <r>
          <rPr>
            <sz val="8"/>
            <color indexed="81"/>
            <rFont val="Tahoma"/>
          </rPr>
          <t xml:space="preserve">
</t>
        </r>
      </text>
    </comment>
    <comment ref="D9" authorId="0">
      <text>
        <r>
          <rPr>
            <b/>
            <sz val="8"/>
            <color indexed="81"/>
            <rFont val="Tahoma"/>
          </rPr>
          <t>Posizione assoluta</t>
        </r>
      </text>
    </comment>
    <comment ref="E9" authorId="0">
      <text>
        <r>
          <rPr>
            <b/>
            <sz val="8"/>
            <color indexed="81"/>
            <rFont val="Tahoma"/>
          </rPr>
          <t>Posizione di categoria</t>
        </r>
      </text>
    </comment>
    <comment ref="F9" authorId="0">
      <text>
        <r>
          <rPr>
            <b/>
            <sz val="8"/>
            <color indexed="81"/>
            <rFont val="Tahoma"/>
          </rPr>
          <t>Percentuale del Valore gara assoluto da assegnare</t>
        </r>
      </text>
    </comment>
    <comment ref="G9" authorId="0">
      <text>
        <r>
          <rPr>
            <b/>
            <sz val="8"/>
            <color indexed="81"/>
            <rFont val="Tahoma"/>
          </rPr>
          <t>Posizione gara nel corso dell'anno per quel tipo di gara</t>
        </r>
      </text>
    </comment>
    <comment ref="H9" authorId="0">
      <text>
        <r>
          <rPr>
            <b/>
            <sz val="8"/>
            <color indexed="81"/>
            <rFont val="Tahoma"/>
          </rPr>
          <t>Valore gara</t>
        </r>
      </text>
    </comment>
    <comment ref="I9" authorId="0">
      <text>
        <r>
          <rPr>
            <b/>
            <sz val="8"/>
            <color indexed="81"/>
            <rFont val="Tahoma"/>
          </rPr>
          <t>Punti Gara Assoluto</t>
        </r>
      </text>
    </comment>
    <comment ref="J9" authorId="0">
      <text>
        <r>
          <rPr>
            <b/>
            <sz val="8"/>
            <color indexed="81"/>
            <rFont val="Tahoma"/>
          </rPr>
          <t>Percentuale del Valore gara da assegnare (categoria)</t>
        </r>
      </text>
    </comment>
    <comment ref="K9" authorId="0">
      <text>
        <r>
          <rPr>
            <b/>
            <sz val="8"/>
            <color indexed="81"/>
            <rFont val="Tahoma"/>
          </rPr>
          <t>Punti Gara Categoria</t>
        </r>
      </text>
    </comment>
    <comment ref="L9" authorId="0">
      <text>
        <r>
          <rPr>
            <b/>
            <sz val="8"/>
            <color indexed="81"/>
            <rFont val="Tahoma"/>
          </rPr>
          <t>Punti per Podio</t>
        </r>
        <r>
          <rPr>
            <sz val="8"/>
            <color indexed="81"/>
            <rFont val="Tahoma"/>
          </rPr>
          <t xml:space="preserve">
</t>
        </r>
      </text>
    </comment>
    <comment ref="M9" authorId="0">
      <text>
        <r>
          <rPr>
            <b/>
            <sz val="8"/>
            <color indexed="81"/>
            <rFont val="Tahoma"/>
          </rPr>
          <t>Punti totali (include partecipazione)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53.xml><?xml version="1.0" encoding="utf-8"?>
<comments xmlns="http://schemas.openxmlformats.org/spreadsheetml/2006/main">
  <authors>
    <author>matteo</author>
  </authors>
  <commentList>
    <comment ref="B9" authorId="0">
      <text>
        <r>
          <rPr>
            <b/>
            <sz val="8"/>
            <color indexed="81"/>
            <rFont val="Tahoma"/>
          </rPr>
          <t>matteo:</t>
        </r>
        <r>
          <rPr>
            <sz val="8"/>
            <color indexed="81"/>
            <rFont val="Tahoma"/>
          </rPr>
          <t xml:space="preserve">
</t>
        </r>
      </text>
    </comment>
    <comment ref="D9" authorId="0">
      <text>
        <r>
          <rPr>
            <b/>
            <sz val="8"/>
            <color indexed="81"/>
            <rFont val="Tahoma"/>
          </rPr>
          <t>Posizione assoluta</t>
        </r>
      </text>
    </comment>
    <comment ref="E9" authorId="0">
      <text>
        <r>
          <rPr>
            <b/>
            <sz val="8"/>
            <color indexed="81"/>
            <rFont val="Tahoma"/>
          </rPr>
          <t>Posizione di categoria</t>
        </r>
      </text>
    </comment>
    <comment ref="F9" authorId="0">
      <text>
        <r>
          <rPr>
            <b/>
            <sz val="8"/>
            <color indexed="81"/>
            <rFont val="Tahoma"/>
          </rPr>
          <t>Percentuale del Valore gara assoluto da assegnare</t>
        </r>
      </text>
    </comment>
    <comment ref="G9" authorId="0">
      <text>
        <r>
          <rPr>
            <b/>
            <sz val="8"/>
            <color indexed="81"/>
            <rFont val="Tahoma"/>
          </rPr>
          <t>Posizione gara nel corso dell'anno per quel tipo di gara</t>
        </r>
      </text>
    </comment>
    <comment ref="H9" authorId="0">
      <text>
        <r>
          <rPr>
            <b/>
            <sz val="8"/>
            <color indexed="81"/>
            <rFont val="Tahoma"/>
          </rPr>
          <t>Valore gara</t>
        </r>
      </text>
    </comment>
    <comment ref="I9" authorId="0">
      <text>
        <r>
          <rPr>
            <b/>
            <sz val="8"/>
            <color indexed="81"/>
            <rFont val="Tahoma"/>
          </rPr>
          <t>Punti Gara Assoluto</t>
        </r>
      </text>
    </comment>
    <comment ref="J9" authorId="0">
      <text>
        <r>
          <rPr>
            <b/>
            <sz val="8"/>
            <color indexed="81"/>
            <rFont val="Tahoma"/>
          </rPr>
          <t>Percentuale del Valore gara da assegnare (categoria)</t>
        </r>
      </text>
    </comment>
    <comment ref="K9" authorId="0">
      <text>
        <r>
          <rPr>
            <b/>
            <sz val="8"/>
            <color indexed="81"/>
            <rFont val="Tahoma"/>
          </rPr>
          <t>Punti Gara Categoria</t>
        </r>
      </text>
    </comment>
    <comment ref="L9" authorId="0">
      <text>
        <r>
          <rPr>
            <b/>
            <sz val="8"/>
            <color indexed="81"/>
            <rFont val="Tahoma"/>
          </rPr>
          <t>Punti per Podio</t>
        </r>
        <r>
          <rPr>
            <sz val="8"/>
            <color indexed="81"/>
            <rFont val="Tahoma"/>
          </rPr>
          <t xml:space="preserve">
</t>
        </r>
      </text>
    </comment>
    <comment ref="M9" authorId="0">
      <text>
        <r>
          <rPr>
            <b/>
            <sz val="8"/>
            <color indexed="81"/>
            <rFont val="Tahoma"/>
          </rPr>
          <t>Punti totali (include partecipazione)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54.xml><?xml version="1.0" encoding="utf-8"?>
<comments xmlns="http://schemas.openxmlformats.org/spreadsheetml/2006/main">
  <authors>
    <author>matteo</author>
  </authors>
  <commentList>
    <comment ref="B9" authorId="0">
      <text>
        <r>
          <rPr>
            <b/>
            <sz val="8"/>
            <color indexed="81"/>
            <rFont val="Tahoma"/>
          </rPr>
          <t>matteo:</t>
        </r>
        <r>
          <rPr>
            <sz val="8"/>
            <color indexed="81"/>
            <rFont val="Tahoma"/>
          </rPr>
          <t xml:space="preserve">
</t>
        </r>
      </text>
    </comment>
    <comment ref="D9" authorId="0">
      <text>
        <r>
          <rPr>
            <b/>
            <sz val="8"/>
            <color indexed="81"/>
            <rFont val="Tahoma"/>
          </rPr>
          <t>Posizione assoluta</t>
        </r>
      </text>
    </comment>
    <comment ref="E9" authorId="0">
      <text>
        <r>
          <rPr>
            <b/>
            <sz val="8"/>
            <color indexed="81"/>
            <rFont val="Tahoma"/>
          </rPr>
          <t>Posizione di categoria</t>
        </r>
      </text>
    </comment>
    <comment ref="F9" authorId="0">
      <text>
        <r>
          <rPr>
            <b/>
            <sz val="8"/>
            <color indexed="81"/>
            <rFont val="Tahoma"/>
          </rPr>
          <t>Percentuale del Valore gara assoluto da assegnare</t>
        </r>
      </text>
    </comment>
    <comment ref="G9" authorId="0">
      <text>
        <r>
          <rPr>
            <b/>
            <sz val="8"/>
            <color indexed="81"/>
            <rFont val="Tahoma"/>
          </rPr>
          <t>Posizione gara nel corso dell'anno per quel tipo di gara</t>
        </r>
      </text>
    </comment>
    <comment ref="H9" authorId="0">
      <text>
        <r>
          <rPr>
            <b/>
            <sz val="8"/>
            <color indexed="81"/>
            <rFont val="Tahoma"/>
          </rPr>
          <t>Valore gara</t>
        </r>
      </text>
    </comment>
    <comment ref="I9" authorId="0">
      <text>
        <r>
          <rPr>
            <b/>
            <sz val="8"/>
            <color indexed="81"/>
            <rFont val="Tahoma"/>
          </rPr>
          <t>Punti Gara Assoluto</t>
        </r>
      </text>
    </comment>
    <comment ref="J9" authorId="0">
      <text>
        <r>
          <rPr>
            <b/>
            <sz val="8"/>
            <color indexed="81"/>
            <rFont val="Tahoma"/>
          </rPr>
          <t>Percentuale del Valore gara da assegnare (categoria)</t>
        </r>
      </text>
    </comment>
    <comment ref="K9" authorId="0">
      <text>
        <r>
          <rPr>
            <b/>
            <sz val="8"/>
            <color indexed="81"/>
            <rFont val="Tahoma"/>
          </rPr>
          <t>Punti Gara Categoria</t>
        </r>
      </text>
    </comment>
    <comment ref="L9" authorId="0">
      <text>
        <r>
          <rPr>
            <b/>
            <sz val="8"/>
            <color indexed="81"/>
            <rFont val="Tahoma"/>
          </rPr>
          <t>Punti per Podio</t>
        </r>
        <r>
          <rPr>
            <sz val="8"/>
            <color indexed="81"/>
            <rFont val="Tahoma"/>
          </rPr>
          <t xml:space="preserve">
</t>
        </r>
      </text>
    </comment>
    <comment ref="M9" authorId="0">
      <text>
        <r>
          <rPr>
            <b/>
            <sz val="8"/>
            <color indexed="81"/>
            <rFont val="Tahoma"/>
          </rPr>
          <t>Punti totali (include partecipazione)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55.xml><?xml version="1.0" encoding="utf-8"?>
<comments xmlns="http://schemas.openxmlformats.org/spreadsheetml/2006/main">
  <authors>
    <author>matteo</author>
  </authors>
  <commentList>
    <comment ref="B9" authorId="0">
      <text>
        <r>
          <rPr>
            <b/>
            <sz val="8"/>
            <color indexed="81"/>
            <rFont val="Tahoma"/>
          </rPr>
          <t>matteo:</t>
        </r>
        <r>
          <rPr>
            <sz val="8"/>
            <color indexed="81"/>
            <rFont val="Tahoma"/>
          </rPr>
          <t xml:space="preserve">
</t>
        </r>
      </text>
    </comment>
    <comment ref="D9" authorId="0">
      <text>
        <r>
          <rPr>
            <b/>
            <sz val="8"/>
            <color indexed="81"/>
            <rFont val="Tahoma"/>
          </rPr>
          <t>Posizione assoluta</t>
        </r>
      </text>
    </comment>
    <comment ref="E9" authorId="0">
      <text>
        <r>
          <rPr>
            <b/>
            <sz val="8"/>
            <color indexed="81"/>
            <rFont val="Tahoma"/>
          </rPr>
          <t>Posizione di categoria</t>
        </r>
      </text>
    </comment>
    <comment ref="F9" authorId="0">
      <text>
        <r>
          <rPr>
            <b/>
            <sz val="8"/>
            <color indexed="81"/>
            <rFont val="Tahoma"/>
          </rPr>
          <t>Percentuale del Valore gara assoluto da assegnare</t>
        </r>
      </text>
    </comment>
    <comment ref="G9" authorId="0">
      <text>
        <r>
          <rPr>
            <b/>
            <sz val="8"/>
            <color indexed="81"/>
            <rFont val="Tahoma"/>
          </rPr>
          <t>Posizione gara nel corso dell'anno per quel tipo di gara</t>
        </r>
      </text>
    </comment>
    <comment ref="H9" authorId="0">
      <text>
        <r>
          <rPr>
            <b/>
            <sz val="8"/>
            <color indexed="81"/>
            <rFont val="Tahoma"/>
          </rPr>
          <t>Valore gara</t>
        </r>
      </text>
    </comment>
    <comment ref="I9" authorId="0">
      <text>
        <r>
          <rPr>
            <b/>
            <sz val="8"/>
            <color indexed="81"/>
            <rFont val="Tahoma"/>
          </rPr>
          <t>Punti Gara Assoluto</t>
        </r>
      </text>
    </comment>
    <comment ref="J9" authorId="0">
      <text>
        <r>
          <rPr>
            <b/>
            <sz val="8"/>
            <color indexed="81"/>
            <rFont val="Tahoma"/>
          </rPr>
          <t>Percentuale del Valore gara da assegnare (categoria)</t>
        </r>
      </text>
    </comment>
    <comment ref="K9" authorId="0">
      <text>
        <r>
          <rPr>
            <b/>
            <sz val="8"/>
            <color indexed="81"/>
            <rFont val="Tahoma"/>
          </rPr>
          <t>Punti Gara Categoria</t>
        </r>
      </text>
    </comment>
    <comment ref="L9" authorId="0">
      <text>
        <r>
          <rPr>
            <b/>
            <sz val="8"/>
            <color indexed="81"/>
            <rFont val="Tahoma"/>
          </rPr>
          <t>Punti per Podio</t>
        </r>
        <r>
          <rPr>
            <sz val="8"/>
            <color indexed="81"/>
            <rFont val="Tahoma"/>
          </rPr>
          <t xml:space="preserve">
</t>
        </r>
      </text>
    </comment>
    <comment ref="M9" authorId="0">
      <text>
        <r>
          <rPr>
            <b/>
            <sz val="8"/>
            <color indexed="81"/>
            <rFont val="Tahoma"/>
          </rPr>
          <t>Punti totali (include partecipazione)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56.xml><?xml version="1.0" encoding="utf-8"?>
<comments xmlns="http://schemas.openxmlformats.org/spreadsheetml/2006/main">
  <authors>
    <author>matteo</author>
  </authors>
  <commentList>
    <comment ref="B9" authorId="0">
      <text>
        <r>
          <rPr>
            <b/>
            <sz val="8"/>
            <color indexed="81"/>
            <rFont val="Tahoma"/>
          </rPr>
          <t>matteo:</t>
        </r>
        <r>
          <rPr>
            <sz val="8"/>
            <color indexed="81"/>
            <rFont val="Tahoma"/>
          </rPr>
          <t xml:space="preserve">
</t>
        </r>
      </text>
    </comment>
    <comment ref="D9" authorId="0">
      <text>
        <r>
          <rPr>
            <b/>
            <sz val="8"/>
            <color indexed="81"/>
            <rFont val="Tahoma"/>
          </rPr>
          <t>Posizione assoluta</t>
        </r>
      </text>
    </comment>
    <comment ref="E9" authorId="0">
      <text>
        <r>
          <rPr>
            <b/>
            <sz val="8"/>
            <color indexed="81"/>
            <rFont val="Tahoma"/>
          </rPr>
          <t>Posizione di categoria</t>
        </r>
      </text>
    </comment>
    <comment ref="F9" authorId="0">
      <text>
        <r>
          <rPr>
            <b/>
            <sz val="8"/>
            <color indexed="81"/>
            <rFont val="Tahoma"/>
          </rPr>
          <t>Percentuale del Valore gara assoluto da assegnare</t>
        </r>
      </text>
    </comment>
    <comment ref="G9" authorId="0">
      <text>
        <r>
          <rPr>
            <b/>
            <sz val="8"/>
            <color indexed="81"/>
            <rFont val="Tahoma"/>
          </rPr>
          <t>Posizione gara nel corso dell'anno per quel tipo di gara</t>
        </r>
      </text>
    </comment>
    <comment ref="H9" authorId="0">
      <text>
        <r>
          <rPr>
            <b/>
            <sz val="8"/>
            <color indexed="81"/>
            <rFont val="Tahoma"/>
          </rPr>
          <t>Valore gara</t>
        </r>
      </text>
    </comment>
    <comment ref="I9" authorId="0">
      <text>
        <r>
          <rPr>
            <b/>
            <sz val="8"/>
            <color indexed="81"/>
            <rFont val="Tahoma"/>
          </rPr>
          <t>Punti Gara Assoluto</t>
        </r>
      </text>
    </comment>
    <comment ref="J9" authorId="0">
      <text>
        <r>
          <rPr>
            <b/>
            <sz val="8"/>
            <color indexed="81"/>
            <rFont val="Tahoma"/>
          </rPr>
          <t>Percentuale del Valore gara da assegnare (categoria)</t>
        </r>
      </text>
    </comment>
    <comment ref="K9" authorId="0">
      <text>
        <r>
          <rPr>
            <b/>
            <sz val="8"/>
            <color indexed="81"/>
            <rFont val="Tahoma"/>
          </rPr>
          <t>Punti Gara Categoria</t>
        </r>
      </text>
    </comment>
    <comment ref="L9" authorId="0">
      <text>
        <r>
          <rPr>
            <b/>
            <sz val="8"/>
            <color indexed="81"/>
            <rFont val="Tahoma"/>
          </rPr>
          <t>Punti per Podio</t>
        </r>
        <r>
          <rPr>
            <sz val="8"/>
            <color indexed="81"/>
            <rFont val="Tahoma"/>
          </rPr>
          <t xml:space="preserve">
</t>
        </r>
      </text>
    </comment>
    <comment ref="M9" authorId="0">
      <text>
        <r>
          <rPr>
            <b/>
            <sz val="8"/>
            <color indexed="81"/>
            <rFont val="Tahoma"/>
          </rPr>
          <t>Punti totali (include partecipazione)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57.xml><?xml version="1.0" encoding="utf-8"?>
<comments xmlns="http://schemas.openxmlformats.org/spreadsheetml/2006/main">
  <authors>
    <author>matteo</author>
  </authors>
  <commentList>
    <comment ref="B9" authorId="0">
      <text>
        <r>
          <rPr>
            <b/>
            <sz val="8"/>
            <color indexed="81"/>
            <rFont val="Tahoma"/>
          </rPr>
          <t>matteo:</t>
        </r>
        <r>
          <rPr>
            <sz val="8"/>
            <color indexed="81"/>
            <rFont val="Tahoma"/>
          </rPr>
          <t xml:space="preserve">
</t>
        </r>
      </text>
    </comment>
    <comment ref="D9" authorId="0">
      <text>
        <r>
          <rPr>
            <b/>
            <sz val="8"/>
            <color indexed="81"/>
            <rFont val="Tahoma"/>
          </rPr>
          <t>Posizione assoluta</t>
        </r>
      </text>
    </comment>
    <comment ref="E9" authorId="0">
      <text>
        <r>
          <rPr>
            <b/>
            <sz val="8"/>
            <color indexed="81"/>
            <rFont val="Tahoma"/>
          </rPr>
          <t>Posizione di categoria</t>
        </r>
      </text>
    </comment>
    <comment ref="F9" authorId="0">
      <text>
        <r>
          <rPr>
            <b/>
            <sz val="8"/>
            <color indexed="81"/>
            <rFont val="Tahoma"/>
          </rPr>
          <t>Percentuale del Valore gara assoluto da assegnare</t>
        </r>
      </text>
    </comment>
    <comment ref="G9" authorId="0">
      <text>
        <r>
          <rPr>
            <b/>
            <sz val="8"/>
            <color indexed="81"/>
            <rFont val="Tahoma"/>
          </rPr>
          <t>Posizione gara nel corso dell'anno per quel tipo di gara</t>
        </r>
      </text>
    </comment>
    <comment ref="H9" authorId="0">
      <text>
        <r>
          <rPr>
            <b/>
            <sz val="8"/>
            <color indexed="81"/>
            <rFont val="Tahoma"/>
          </rPr>
          <t>Valore gara</t>
        </r>
      </text>
    </comment>
    <comment ref="I9" authorId="0">
      <text>
        <r>
          <rPr>
            <b/>
            <sz val="8"/>
            <color indexed="81"/>
            <rFont val="Tahoma"/>
          </rPr>
          <t>Punti Gara Assoluto</t>
        </r>
      </text>
    </comment>
    <comment ref="J9" authorId="0">
      <text>
        <r>
          <rPr>
            <b/>
            <sz val="8"/>
            <color indexed="81"/>
            <rFont val="Tahoma"/>
          </rPr>
          <t>Percentuale del Valore gara da assegnare (categoria)</t>
        </r>
      </text>
    </comment>
    <comment ref="K9" authorId="0">
      <text>
        <r>
          <rPr>
            <b/>
            <sz val="8"/>
            <color indexed="81"/>
            <rFont val="Tahoma"/>
          </rPr>
          <t>Punti Gara Categoria</t>
        </r>
      </text>
    </comment>
    <comment ref="L9" authorId="0">
      <text>
        <r>
          <rPr>
            <b/>
            <sz val="8"/>
            <color indexed="81"/>
            <rFont val="Tahoma"/>
          </rPr>
          <t>Punti per Podio</t>
        </r>
        <r>
          <rPr>
            <sz val="8"/>
            <color indexed="81"/>
            <rFont val="Tahoma"/>
          </rPr>
          <t xml:space="preserve">
</t>
        </r>
      </text>
    </comment>
    <comment ref="M9" authorId="0">
      <text>
        <r>
          <rPr>
            <b/>
            <sz val="8"/>
            <color indexed="81"/>
            <rFont val="Tahoma"/>
          </rPr>
          <t>Punti totali (include partecipazione)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58.xml><?xml version="1.0" encoding="utf-8"?>
<comments xmlns="http://schemas.openxmlformats.org/spreadsheetml/2006/main">
  <authors>
    <author>matteo</author>
  </authors>
  <commentList>
    <comment ref="B9" authorId="0">
      <text>
        <r>
          <rPr>
            <b/>
            <sz val="8"/>
            <color indexed="81"/>
            <rFont val="Tahoma"/>
          </rPr>
          <t>matteo:</t>
        </r>
        <r>
          <rPr>
            <sz val="8"/>
            <color indexed="81"/>
            <rFont val="Tahoma"/>
          </rPr>
          <t xml:space="preserve">
</t>
        </r>
      </text>
    </comment>
    <comment ref="D9" authorId="0">
      <text>
        <r>
          <rPr>
            <b/>
            <sz val="8"/>
            <color indexed="81"/>
            <rFont val="Tahoma"/>
          </rPr>
          <t>Posizione assoluta</t>
        </r>
      </text>
    </comment>
    <comment ref="E9" authorId="0">
      <text>
        <r>
          <rPr>
            <b/>
            <sz val="8"/>
            <color indexed="81"/>
            <rFont val="Tahoma"/>
          </rPr>
          <t>Posizione di categoria</t>
        </r>
      </text>
    </comment>
    <comment ref="F9" authorId="0">
      <text>
        <r>
          <rPr>
            <b/>
            <sz val="8"/>
            <color indexed="81"/>
            <rFont val="Tahoma"/>
          </rPr>
          <t>Percentuale del Valore gara assoluto da assegnare</t>
        </r>
      </text>
    </comment>
    <comment ref="G9" authorId="0">
      <text>
        <r>
          <rPr>
            <b/>
            <sz val="8"/>
            <color indexed="81"/>
            <rFont val="Tahoma"/>
          </rPr>
          <t>Posizione gara nel corso dell'anno per quel tipo di gara</t>
        </r>
      </text>
    </comment>
    <comment ref="H9" authorId="0">
      <text>
        <r>
          <rPr>
            <b/>
            <sz val="8"/>
            <color indexed="81"/>
            <rFont val="Tahoma"/>
          </rPr>
          <t>Valore gara</t>
        </r>
      </text>
    </comment>
    <comment ref="I9" authorId="0">
      <text>
        <r>
          <rPr>
            <b/>
            <sz val="8"/>
            <color indexed="81"/>
            <rFont val="Tahoma"/>
          </rPr>
          <t>Punti Gara Assoluto</t>
        </r>
      </text>
    </comment>
    <comment ref="J9" authorId="0">
      <text>
        <r>
          <rPr>
            <b/>
            <sz val="8"/>
            <color indexed="81"/>
            <rFont val="Tahoma"/>
          </rPr>
          <t>Percentuale del Valore gara da assegnare (categoria)</t>
        </r>
      </text>
    </comment>
    <comment ref="K9" authorId="0">
      <text>
        <r>
          <rPr>
            <b/>
            <sz val="8"/>
            <color indexed="81"/>
            <rFont val="Tahoma"/>
          </rPr>
          <t>Punti Gara Categoria</t>
        </r>
      </text>
    </comment>
    <comment ref="L9" authorId="0">
      <text>
        <r>
          <rPr>
            <b/>
            <sz val="8"/>
            <color indexed="81"/>
            <rFont val="Tahoma"/>
          </rPr>
          <t>Punti per Podio</t>
        </r>
        <r>
          <rPr>
            <sz val="8"/>
            <color indexed="81"/>
            <rFont val="Tahoma"/>
          </rPr>
          <t xml:space="preserve">
</t>
        </r>
      </text>
    </comment>
    <comment ref="M9" authorId="0">
      <text>
        <r>
          <rPr>
            <b/>
            <sz val="8"/>
            <color indexed="81"/>
            <rFont val="Tahoma"/>
          </rPr>
          <t>Punti totali (include partecipazione)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59.xml><?xml version="1.0" encoding="utf-8"?>
<comments xmlns="http://schemas.openxmlformats.org/spreadsheetml/2006/main">
  <authors>
    <author>matteo</author>
  </authors>
  <commentList>
    <comment ref="B9" authorId="0">
      <text>
        <r>
          <rPr>
            <b/>
            <sz val="8"/>
            <color indexed="81"/>
            <rFont val="Tahoma"/>
          </rPr>
          <t>matteo:</t>
        </r>
        <r>
          <rPr>
            <sz val="8"/>
            <color indexed="81"/>
            <rFont val="Tahoma"/>
          </rPr>
          <t xml:space="preserve">
</t>
        </r>
      </text>
    </comment>
    <comment ref="D9" authorId="0">
      <text>
        <r>
          <rPr>
            <b/>
            <sz val="8"/>
            <color indexed="81"/>
            <rFont val="Tahoma"/>
          </rPr>
          <t>Posizione assoluta</t>
        </r>
      </text>
    </comment>
    <comment ref="E9" authorId="0">
      <text>
        <r>
          <rPr>
            <b/>
            <sz val="8"/>
            <color indexed="81"/>
            <rFont val="Tahoma"/>
          </rPr>
          <t>Posizione di categoria</t>
        </r>
      </text>
    </comment>
    <comment ref="F9" authorId="0">
      <text>
        <r>
          <rPr>
            <b/>
            <sz val="8"/>
            <color indexed="81"/>
            <rFont val="Tahoma"/>
          </rPr>
          <t>Percentuale del Valore gara assoluto da assegnare</t>
        </r>
      </text>
    </comment>
    <comment ref="G9" authorId="0">
      <text>
        <r>
          <rPr>
            <b/>
            <sz val="8"/>
            <color indexed="81"/>
            <rFont val="Tahoma"/>
          </rPr>
          <t>Posizione gara nel corso dell'anno per quel tipo di gara</t>
        </r>
      </text>
    </comment>
    <comment ref="H9" authorId="0">
      <text>
        <r>
          <rPr>
            <b/>
            <sz val="8"/>
            <color indexed="81"/>
            <rFont val="Tahoma"/>
          </rPr>
          <t>Valore gara</t>
        </r>
      </text>
    </comment>
    <comment ref="I9" authorId="0">
      <text>
        <r>
          <rPr>
            <b/>
            <sz val="8"/>
            <color indexed="81"/>
            <rFont val="Tahoma"/>
          </rPr>
          <t>Punti Gara Assoluto</t>
        </r>
      </text>
    </comment>
    <comment ref="J9" authorId="0">
      <text>
        <r>
          <rPr>
            <b/>
            <sz val="8"/>
            <color indexed="81"/>
            <rFont val="Tahoma"/>
          </rPr>
          <t>Percentuale del Valore gara da assegnare (categoria)</t>
        </r>
      </text>
    </comment>
    <comment ref="K9" authorId="0">
      <text>
        <r>
          <rPr>
            <b/>
            <sz val="8"/>
            <color indexed="81"/>
            <rFont val="Tahoma"/>
          </rPr>
          <t>Punti Gara Categoria</t>
        </r>
      </text>
    </comment>
    <comment ref="L9" authorId="0">
      <text>
        <r>
          <rPr>
            <b/>
            <sz val="8"/>
            <color indexed="81"/>
            <rFont val="Tahoma"/>
          </rPr>
          <t>Punti per Podio</t>
        </r>
        <r>
          <rPr>
            <sz val="8"/>
            <color indexed="81"/>
            <rFont val="Tahoma"/>
          </rPr>
          <t xml:space="preserve">
</t>
        </r>
      </text>
    </comment>
    <comment ref="M9" authorId="0">
      <text>
        <r>
          <rPr>
            <b/>
            <sz val="8"/>
            <color indexed="81"/>
            <rFont val="Tahoma"/>
          </rPr>
          <t>Punti totali (include partecipazione)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matteo</author>
  </authors>
  <commentList>
    <comment ref="B9" authorId="0">
      <text>
        <r>
          <rPr>
            <b/>
            <sz val="8"/>
            <color indexed="81"/>
            <rFont val="Tahoma"/>
          </rPr>
          <t>matteo:</t>
        </r>
        <r>
          <rPr>
            <sz val="8"/>
            <color indexed="81"/>
            <rFont val="Tahoma"/>
          </rPr>
          <t xml:space="preserve">
</t>
        </r>
      </text>
    </comment>
    <comment ref="D9" authorId="0">
      <text>
        <r>
          <rPr>
            <b/>
            <sz val="8"/>
            <color indexed="81"/>
            <rFont val="Tahoma"/>
          </rPr>
          <t>Posizione assoluta</t>
        </r>
      </text>
    </comment>
    <comment ref="E9" authorId="0">
      <text>
        <r>
          <rPr>
            <b/>
            <sz val="8"/>
            <color indexed="81"/>
            <rFont val="Tahoma"/>
          </rPr>
          <t>Posizione di categoria</t>
        </r>
      </text>
    </comment>
    <comment ref="F9" authorId="0">
      <text>
        <r>
          <rPr>
            <b/>
            <sz val="8"/>
            <color indexed="81"/>
            <rFont val="Tahoma"/>
          </rPr>
          <t>Percentuale del Valore gara assoluto da assegnare</t>
        </r>
      </text>
    </comment>
    <comment ref="G9" authorId="0">
      <text>
        <r>
          <rPr>
            <b/>
            <sz val="8"/>
            <color indexed="81"/>
            <rFont val="Tahoma"/>
          </rPr>
          <t>Posizione gara nel corso dell'anno per quel tipo di gara</t>
        </r>
      </text>
    </comment>
    <comment ref="H9" authorId="0">
      <text>
        <r>
          <rPr>
            <b/>
            <sz val="8"/>
            <color indexed="81"/>
            <rFont val="Tahoma"/>
          </rPr>
          <t>Valore gara</t>
        </r>
      </text>
    </comment>
    <comment ref="I9" authorId="0">
      <text>
        <r>
          <rPr>
            <b/>
            <sz val="8"/>
            <color indexed="81"/>
            <rFont val="Tahoma"/>
          </rPr>
          <t>Punti Gara Assoluto</t>
        </r>
      </text>
    </comment>
    <comment ref="J9" authorId="0">
      <text>
        <r>
          <rPr>
            <b/>
            <sz val="8"/>
            <color indexed="81"/>
            <rFont val="Tahoma"/>
          </rPr>
          <t>Percentuale del Valore gara da assegnare (categoria)</t>
        </r>
      </text>
    </comment>
    <comment ref="K9" authorId="0">
      <text>
        <r>
          <rPr>
            <b/>
            <sz val="8"/>
            <color indexed="81"/>
            <rFont val="Tahoma"/>
          </rPr>
          <t>Punti Gara Categoria</t>
        </r>
      </text>
    </comment>
    <comment ref="L9" authorId="0">
      <text>
        <r>
          <rPr>
            <b/>
            <sz val="8"/>
            <color indexed="81"/>
            <rFont val="Tahoma"/>
          </rPr>
          <t>Punti per Podio</t>
        </r>
        <r>
          <rPr>
            <sz val="8"/>
            <color indexed="81"/>
            <rFont val="Tahoma"/>
          </rPr>
          <t xml:space="preserve">
</t>
        </r>
      </text>
    </comment>
    <comment ref="M9" authorId="0">
      <text>
        <r>
          <rPr>
            <b/>
            <sz val="8"/>
            <color indexed="81"/>
            <rFont val="Tahoma"/>
          </rPr>
          <t>Punti totali (include partecipazione)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60.xml><?xml version="1.0" encoding="utf-8"?>
<comments xmlns="http://schemas.openxmlformats.org/spreadsheetml/2006/main">
  <authors>
    <author>Mainet</author>
    <author>matteo</author>
  </authors>
  <commentList>
    <comment ref="C3" authorId="0">
      <text>
        <r>
          <rPr>
            <b/>
            <sz val="8"/>
            <color indexed="81"/>
            <rFont val="Tahoma"/>
            <family val="2"/>
          </rPr>
          <t>Gategoria Age-Goup</t>
        </r>
      </text>
    </comment>
    <comment ref="D3" authorId="0">
      <text>
        <r>
          <rPr>
            <b/>
            <sz val="8"/>
            <color indexed="81"/>
            <rFont val="Tahoma"/>
          </rPr>
          <t>Numero Gare disputate</t>
        </r>
      </text>
    </comment>
    <comment ref="E3" authorId="0">
      <text>
        <r>
          <rPr>
            <sz val="8"/>
            <color indexed="81"/>
            <rFont val="Tahoma"/>
            <family val="2"/>
          </rPr>
          <t>Non si contano le gare ritirate, in modo che la Media sia piu' ralistica (per il resto non cambia nulla comunque)</t>
        </r>
        <r>
          <rPr>
            <sz val="8"/>
            <color indexed="81"/>
            <rFont val="Tahoma"/>
          </rPr>
          <t xml:space="preserve">
</t>
        </r>
      </text>
    </comment>
    <comment ref="F3" authorId="0">
      <text>
        <r>
          <rPr>
            <b/>
            <sz val="8"/>
            <color indexed="81"/>
            <rFont val="Tahoma"/>
          </rPr>
          <t>Componente "Partecipazione"</t>
        </r>
        <r>
          <rPr>
            <sz val="8"/>
            <color indexed="81"/>
            <rFont val="Tahoma"/>
          </rPr>
          <t xml:space="preserve">
</t>
        </r>
      </text>
    </comment>
    <comment ref="G3" authorId="0">
      <text>
        <r>
          <rPr>
            <b/>
            <sz val="8"/>
            <color indexed="81"/>
            <rFont val="Tahoma"/>
          </rPr>
          <t>Componente Risultati Ottenuti</t>
        </r>
      </text>
    </comment>
    <comment ref="H3" authorId="0">
      <text>
        <r>
          <rPr>
            <b/>
            <sz val="8"/>
            <color indexed="81"/>
            <rFont val="Tahoma"/>
          </rPr>
          <t>Componente Risultati di Categoria</t>
        </r>
      </text>
    </comment>
    <comment ref="I3" authorId="0">
      <text>
        <r>
          <rPr>
            <b/>
            <sz val="8"/>
            <color indexed="81"/>
            <rFont val="Tahoma"/>
          </rPr>
          <t>Premio per Podi</t>
        </r>
      </text>
    </comment>
    <comment ref="J3" authorId="1">
      <text>
        <r>
          <rPr>
            <b/>
            <sz val="8"/>
            <color indexed="81"/>
            <rFont val="Tahoma"/>
          </rPr>
          <t>Punti gara sociale</t>
        </r>
      </text>
    </comment>
    <comment ref="K3" authorId="0">
      <text>
        <r>
          <rPr>
            <b/>
            <sz val="8"/>
            <color indexed="81"/>
            <rFont val="Tahoma"/>
          </rPr>
          <t>Punteggio classifica ufficiale Feralpi</t>
        </r>
      </text>
    </comment>
  </commentList>
</comments>
</file>

<file path=xl/comments61.xml><?xml version="1.0" encoding="utf-8"?>
<comments xmlns="http://schemas.openxmlformats.org/spreadsheetml/2006/main">
  <authors>
    <author>Mainet</author>
  </authors>
  <commentList>
    <comment ref="C3" authorId="0">
      <text>
        <r>
          <rPr>
            <b/>
            <sz val="8"/>
            <color indexed="81"/>
            <rFont val="Tahoma"/>
            <family val="2"/>
          </rPr>
          <t>Gategoria Age-Goup</t>
        </r>
      </text>
    </comment>
    <comment ref="AF3" authorId="0">
      <text>
        <r>
          <rPr>
            <b/>
            <sz val="8"/>
            <color indexed="81"/>
            <rFont val="Tahoma"/>
            <family val="2"/>
          </rPr>
          <t>Gategoria Age-Goup</t>
        </r>
      </text>
    </comment>
    <comment ref="BI3" authorId="0">
      <text>
        <r>
          <rPr>
            <b/>
            <sz val="8"/>
            <color indexed="81"/>
            <rFont val="Tahoma"/>
            <family val="2"/>
          </rPr>
          <t>Gategoria Age-Goup</t>
        </r>
      </text>
    </comment>
  </commentList>
</comments>
</file>

<file path=xl/comments62.xml><?xml version="1.0" encoding="utf-8"?>
<comments xmlns="http://schemas.openxmlformats.org/spreadsheetml/2006/main">
  <authors>
    <author>Mainet</author>
  </authors>
  <commentList>
    <comment ref="C3" authorId="0">
      <text>
        <r>
          <rPr>
            <b/>
            <sz val="8"/>
            <color indexed="81"/>
            <rFont val="Tahoma"/>
            <family val="2"/>
          </rPr>
          <t>Gategoria Age-Goup</t>
        </r>
      </text>
    </comment>
    <comment ref="AF3" authorId="0">
      <text>
        <r>
          <rPr>
            <b/>
            <sz val="8"/>
            <color indexed="81"/>
            <rFont val="Tahoma"/>
            <family val="2"/>
          </rPr>
          <t>Gategoria Age-Goup</t>
        </r>
      </text>
    </comment>
    <comment ref="BI3" authorId="0">
      <text>
        <r>
          <rPr>
            <b/>
            <sz val="8"/>
            <color indexed="81"/>
            <rFont val="Tahoma"/>
            <family val="2"/>
          </rPr>
          <t>Gategoria Age-Goup</t>
        </r>
      </text>
    </comment>
  </commentList>
</comments>
</file>

<file path=xl/comments63.xml><?xml version="1.0" encoding="utf-8"?>
<comments xmlns="http://schemas.openxmlformats.org/spreadsheetml/2006/main">
  <authors>
    <author>Mainet</author>
  </authors>
  <commentList>
    <comment ref="C3" authorId="0">
      <text>
        <r>
          <rPr>
            <b/>
            <sz val="8"/>
            <color indexed="81"/>
            <rFont val="Tahoma"/>
            <family val="2"/>
          </rPr>
          <t>Gategoria Age-Goup</t>
        </r>
      </text>
    </comment>
  </commentList>
</comments>
</file>

<file path=xl/comments64.xml><?xml version="1.0" encoding="utf-8"?>
<comments xmlns="http://schemas.openxmlformats.org/spreadsheetml/2006/main">
  <authors>
    <author>Mainet</author>
  </authors>
  <commentList>
    <comment ref="E2" authorId="0">
      <text>
        <r>
          <rPr>
            <b/>
            <sz val="8"/>
            <color indexed="81"/>
            <rFont val="Tahoma"/>
          </rPr>
          <t xml:space="preserve">Da moltiplicare per posizione relativa in classifica:
1 se primo,
0.5 a metà classifica,
quasi 0 all'ultimo posto 
</t>
        </r>
      </text>
    </comment>
    <comment ref="F2" authorId="0">
      <text>
        <r>
          <rPr>
            <b/>
            <sz val="8"/>
            <color indexed="81"/>
            <rFont val="Tahoma"/>
          </rPr>
          <t>Premi per ottenimento di podi in gare, fino al 10° posto assoluto</t>
        </r>
      </text>
    </comment>
    <comment ref="I2" authorId="0">
      <text>
        <r>
          <rPr>
            <b/>
            <sz val="8"/>
            <color indexed="81"/>
            <rFont val="Tahoma"/>
          </rPr>
          <t>Premi per podi di categoria</t>
        </r>
      </text>
    </comment>
    <comment ref="C3" authorId="0">
      <text>
        <r>
          <rPr>
            <b/>
            <sz val="8"/>
            <color indexed="81"/>
            <rFont val="Tahoma"/>
          </rPr>
          <t>Punti assegnati per la partecipazione.
(tutte le gare portate a termine danno punti)</t>
        </r>
      </text>
    </comment>
    <comment ref="E3" authorId="0">
      <text>
        <r>
          <rPr>
            <b/>
            <sz val="8"/>
            <color indexed="81"/>
            <rFont val="Tahoma"/>
          </rPr>
          <t xml:space="preserve">Coefficiente per migliore prestazione </t>
        </r>
      </text>
    </comment>
    <comment ref="B12" authorId="0">
      <text>
        <r>
          <rPr>
            <b/>
            <sz val="8"/>
            <color indexed="81"/>
            <rFont val="Tahoma"/>
          </rPr>
          <t>Riduzione coefficiente gara per punteggio "Posizione di categoria"</t>
        </r>
        <r>
          <rPr>
            <sz val="8"/>
            <color indexed="81"/>
            <rFont val="Tahoma"/>
          </rPr>
          <t xml:space="preserve">
</t>
        </r>
      </text>
    </comment>
    <comment ref="B13" authorId="0">
      <text>
        <r>
          <rPr>
            <b/>
            <sz val="8"/>
            <color indexed="81"/>
            <rFont val="Tahoma"/>
          </rPr>
          <t>Riduzione per punteggio di categoria per gara sociale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matteo</author>
  </authors>
  <commentList>
    <comment ref="B9" authorId="0">
      <text>
        <r>
          <rPr>
            <b/>
            <sz val="8"/>
            <color indexed="81"/>
            <rFont val="Tahoma"/>
          </rPr>
          <t>matteo:</t>
        </r>
        <r>
          <rPr>
            <sz val="8"/>
            <color indexed="81"/>
            <rFont val="Tahoma"/>
          </rPr>
          <t xml:space="preserve">
</t>
        </r>
      </text>
    </comment>
    <comment ref="D9" authorId="0">
      <text>
        <r>
          <rPr>
            <b/>
            <sz val="8"/>
            <color indexed="81"/>
            <rFont val="Tahoma"/>
          </rPr>
          <t>Posizione assoluta</t>
        </r>
      </text>
    </comment>
    <comment ref="E9" authorId="0">
      <text>
        <r>
          <rPr>
            <b/>
            <sz val="8"/>
            <color indexed="81"/>
            <rFont val="Tahoma"/>
          </rPr>
          <t>Posizione di categoria</t>
        </r>
      </text>
    </comment>
    <comment ref="F9" authorId="0">
      <text>
        <r>
          <rPr>
            <b/>
            <sz val="8"/>
            <color indexed="81"/>
            <rFont val="Tahoma"/>
          </rPr>
          <t>Percentuale del Valore gara assoluto da assegnare</t>
        </r>
      </text>
    </comment>
    <comment ref="G9" authorId="0">
      <text>
        <r>
          <rPr>
            <b/>
            <sz val="8"/>
            <color indexed="81"/>
            <rFont val="Tahoma"/>
          </rPr>
          <t>Posizione gara nel corso dell'anno per quel tipo di gara</t>
        </r>
      </text>
    </comment>
    <comment ref="H9" authorId="0">
      <text>
        <r>
          <rPr>
            <b/>
            <sz val="8"/>
            <color indexed="81"/>
            <rFont val="Tahoma"/>
          </rPr>
          <t>Valore gara</t>
        </r>
      </text>
    </comment>
    <comment ref="I9" authorId="0">
      <text>
        <r>
          <rPr>
            <b/>
            <sz val="8"/>
            <color indexed="81"/>
            <rFont val="Tahoma"/>
          </rPr>
          <t>Punti Gara Assoluto</t>
        </r>
      </text>
    </comment>
    <comment ref="J9" authorId="0">
      <text>
        <r>
          <rPr>
            <b/>
            <sz val="8"/>
            <color indexed="81"/>
            <rFont val="Tahoma"/>
          </rPr>
          <t>Percentuale del Valore gara da assegnare (categoria)</t>
        </r>
      </text>
    </comment>
    <comment ref="K9" authorId="0">
      <text>
        <r>
          <rPr>
            <b/>
            <sz val="8"/>
            <color indexed="81"/>
            <rFont val="Tahoma"/>
          </rPr>
          <t>Punti Gara Categoria</t>
        </r>
      </text>
    </comment>
    <comment ref="L9" authorId="0">
      <text>
        <r>
          <rPr>
            <b/>
            <sz val="8"/>
            <color indexed="81"/>
            <rFont val="Tahoma"/>
          </rPr>
          <t>Punti per Podio</t>
        </r>
        <r>
          <rPr>
            <sz val="8"/>
            <color indexed="81"/>
            <rFont val="Tahoma"/>
          </rPr>
          <t xml:space="preserve">
</t>
        </r>
      </text>
    </comment>
    <comment ref="M9" authorId="0">
      <text>
        <r>
          <rPr>
            <b/>
            <sz val="8"/>
            <color indexed="81"/>
            <rFont val="Tahoma"/>
          </rPr>
          <t>Punti totali (include partecipazione)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matteo</author>
  </authors>
  <commentList>
    <comment ref="B9" authorId="0">
      <text>
        <r>
          <rPr>
            <b/>
            <sz val="8"/>
            <color indexed="81"/>
            <rFont val="Tahoma"/>
          </rPr>
          <t>matteo:</t>
        </r>
        <r>
          <rPr>
            <sz val="8"/>
            <color indexed="81"/>
            <rFont val="Tahoma"/>
          </rPr>
          <t xml:space="preserve">
</t>
        </r>
      </text>
    </comment>
    <comment ref="D9" authorId="0">
      <text>
        <r>
          <rPr>
            <b/>
            <sz val="8"/>
            <color indexed="81"/>
            <rFont val="Tahoma"/>
          </rPr>
          <t>Posizione assoluta</t>
        </r>
      </text>
    </comment>
    <comment ref="E9" authorId="0">
      <text>
        <r>
          <rPr>
            <b/>
            <sz val="8"/>
            <color indexed="81"/>
            <rFont val="Tahoma"/>
          </rPr>
          <t>Posizione di categoria</t>
        </r>
      </text>
    </comment>
    <comment ref="F9" authorId="0">
      <text>
        <r>
          <rPr>
            <b/>
            <sz val="8"/>
            <color indexed="81"/>
            <rFont val="Tahoma"/>
          </rPr>
          <t>Percentuale del Valore gara assoluto da assegnare</t>
        </r>
      </text>
    </comment>
    <comment ref="G9" authorId="0">
      <text>
        <r>
          <rPr>
            <b/>
            <sz val="8"/>
            <color indexed="81"/>
            <rFont val="Tahoma"/>
          </rPr>
          <t>Posizione gara nel corso dell'anno per quel tipo di gara</t>
        </r>
      </text>
    </comment>
    <comment ref="H9" authorId="0">
      <text>
        <r>
          <rPr>
            <b/>
            <sz val="8"/>
            <color indexed="81"/>
            <rFont val="Tahoma"/>
          </rPr>
          <t>Valore gara</t>
        </r>
      </text>
    </comment>
    <comment ref="I9" authorId="0">
      <text>
        <r>
          <rPr>
            <b/>
            <sz val="8"/>
            <color indexed="81"/>
            <rFont val="Tahoma"/>
          </rPr>
          <t>Punti Gara Assoluto</t>
        </r>
      </text>
    </comment>
    <comment ref="J9" authorId="0">
      <text>
        <r>
          <rPr>
            <b/>
            <sz val="8"/>
            <color indexed="81"/>
            <rFont val="Tahoma"/>
          </rPr>
          <t>Percentuale del Valore gara da assegnare (categoria)</t>
        </r>
      </text>
    </comment>
    <comment ref="K9" authorId="0">
      <text>
        <r>
          <rPr>
            <b/>
            <sz val="8"/>
            <color indexed="81"/>
            <rFont val="Tahoma"/>
          </rPr>
          <t>Punti Gara Categoria</t>
        </r>
      </text>
    </comment>
    <comment ref="L9" authorId="0">
      <text>
        <r>
          <rPr>
            <b/>
            <sz val="8"/>
            <color indexed="81"/>
            <rFont val="Tahoma"/>
          </rPr>
          <t>Punti per Podio</t>
        </r>
        <r>
          <rPr>
            <sz val="8"/>
            <color indexed="81"/>
            <rFont val="Tahoma"/>
          </rPr>
          <t xml:space="preserve">
</t>
        </r>
      </text>
    </comment>
    <comment ref="M9" authorId="0">
      <text>
        <r>
          <rPr>
            <b/>
            <sz val="8"/>
            <color indexed="81"/>
            <rFont val="Tahoma"/>
          </rPr>
          <t>Punti totali (include partecipazione)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matteo</author>
  </authors>
  <commentList>
    <comment ref="B9" authorId="0">
      <text>
        <r>
          <rPr>
            <b/>
            <sz val="8"/>
            <color indexed="81"/>
            <rFont val="Tahoma"/>
          </rPr>
          <t>matteo:</t>
        </r>
        <r>
          <rPr>
            <sz val="8"/>
            <color indexed="81"/>
            <rFont val="Tahoma"/>
          </rPr>
          <t xml:space="preserve">
</t>
        </r>
      </text>
    </comment>
    <comment ref="D9" authorId="0">
      <text>
        <r>
          <rPr>
            <b/>
            <sz val="8"/>
            <color indexed="81"/>
            <rFont val="Tahoma"/>
          </rPr>
          <t>Posizione assoluta</t>
        </r>
      </text>
    </comment>
    <comment ref="E9" authorId="0">
      <text>
        <r>
          <rPr>
            <b/>
            <sz val="8"/>
            <color indexed="81"/>
            <rFont val="Tahoma"/>
          </rPr>
          <t>Posizione di categoria</t>
        </r>
      </text>
    </comment>
    <comment ref="F9" authorId="0">
      <text>
        <r>
          <rPr>
            <b/>
            <sz val="8"/>
            <color indexed="81"/>
            <rFont val="Tahoma"/>
          </rPr>
          <t>Percentuale del Valore gara assoluto da assegnare</t>
        </r>
      </text>
    </comment>
    <comment ref="G9" authorId="0">
      <text>
        <r>
          <rPr>
            <b/>
            <sz val="8"/>
            <color indexed="81"/>
            <rFont val="Tahoma"/>
          </rPr>
          <t>Posizione gara nel corso dell'anno per quel tipo di gara</t>
        </r>
      </text>
    </comment>
    <comment ref="H9" authorId="0">
      <text>
        <r>
          <rPr>
            <b/>
            <sz val="8"/>
            <color indexed="81"/>
            <rFont val="Tahoma"/>
          </rPr>
          <t>Valore gara</t>
        </r>
      </text>
    </comment>
    <comment ref="I9" authorId="0">
      <text>
        <r>
          <rPr>
            <b/>
            <sz val="8"/>
            <color indexed="81"/>
            <rFont val="Tahoma"/>
          </rPr>
          <t>Punti Gara Assoluto</t>
        </r>
      </text>
    </comment>
    <comment ref="J9" authorId="0">
      <text>
        <r>
          <rPr>
            <b/>
            <sz val="8"/>
            <color indexed="81"/>
            <rFont val="Tahoma"/>
          </rPr>
          <t>Percentuale del Valore gara da assegnare (categoria)</t>
        </r>
      </text>
    </comment>
    <comment ref="K9" authorId="0">
      <text>
        <r>
          <rPr>
            <b/>
            <sz val="8"/>
            <color indexed="81"/>
            <rFont val="Tahoma"/>
          </rPr>
          <t>Punti Gara Categoria</t>
        </r>
      </text>
    </comment>
    <comment ref="L9" authorId="0">
      <text>
        <r>
          <rPr>
            <b/>
            <sz val="8"/>
            <color indexed="81"/>
            <rFont val="Tahoma"/>
          </rPr>
          <t>Punti per Podio</t>
        </r>
        <r>
          <rPr>
            <sz val="8"/>
            <color indexed="81"/>
            <rFont val="Tahoma"/>
          </rPr>
          <t xml:space="preserve">
</t>
        </r>
      </text>
    </comment>
    <comment ref="M9" authorId="0">
      <text>
        <r>
          <rPr>
            <b/>
            <sz val="8"/>
            <color indexed="81"/>
            <rFont val="Tahoma"/>
          </rPr>
          <t>Punti totali (include partecipazione)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<sst xmlns="http://schemas.openxmlformats.org/spreadsheetml/2006/main" count="4647" uniqueCount="384">
  <si>
    <t>Olimpico</t>
  </si>
  <si>
    <t>Atleta</t>
  </si>
  <si>
    <t>Tipo</t>
  </si>
  <si>
    <t>Sprint</t>
  </si>
  <si>
    <t>Podi</t>
  </si>
  <si>
    <t>Data</t>
  </si>
  <si>
    <t>Luogo</t>
  </si>
  <si>
    <t>Sito</t>
  </si>
  <si>
    <t>Arrivati</t>
  </si>
  <si>
    <t>Assoluti</t>
  </si>
  <si>
    <t>S1</t>
  </si>
  <si>
    <t>S2</t>
  </si>
  <si>
    <t>S3</t>
  </si>
  <si>
    <t>S4</t>
  </si>
  <si>
    <t>M1</t>
  </si>
  <si>
    <t>M2</t>
  </si>
  <si>
    <t>M3</t>
  </si>
  <si>
    <t>M4</t>
  </si>
  <si>
    <t>M5</t>
  </si>
  <si>
    <t>M6</t>
  </si>
  <si>
    <t>M7</t>
  </si>
  <si>
    <t>Tipo Gara</t>
  </si>
  <si>
    <t>Nome</t>
  </si>
  <si>
    <t>Categorie</t>
  </si>
  <si>
    <t>P. Cat</t>
  </si>
  <si>
    <t>P. Ass</t>
  </si>
  <si>
    <t>Cat.</t>
  </si>
  <si>
    <t>Ris.</t>
  </si>
  <si>
    <t>Part.</t>
  </si>
  <si>
    <t>Ris. C.</t>
  </si>
  <si>
    <t>Tot</t>
  </si>
  <si>
    <t>% Ass</t>
  </si>
  <si>
    <t>% Cat</t>
  </si>
  <si>
    <t>MAINETTI MATTEO</t>
  </si>
  <si>
    <t>PRA</t>
  </si>
  <si>
    <t>70.3 / Medio</t>
  </si>
  <si>
    <t>Ironman / Lungo</t>
  </si>
  <si>
    <t>Gara Sociale</t>
  </si>
  <si>
    <t>P1</t>
  </si>
  <si>
    <t>P2</t>
  </si>
  <si>
    <t>P3</t>
  </si>
  <si>
    <t>C1</t>
  </si>
  <si>
    <t>C2</t>
  </si>
  <si>
    <t>C3</t>
  </si>
  <si>
    <t>R1</t>
  </si>
  <si>
    <t>BELLIN FEDERICO</t>
  </si>
  <si>
    <t>BURRINI MASSIMO</t>
  </si>
  <si>
    <t>GALLARATI LOCATELLI MATTEO</t>
  </si>
  <si>
    <t>GARZONI ETTORE</t>
  </si>
  <si>
    <t>GHEZA TIZIANO</t>
  </si>
  <si>
    <t>MELCHIORI ENRICO</t>
  </si>
  <si>
    <t>TELLAROLI NICOLA</t>
  </si>
  <si>
    <t>TINAZZI VALERIO</t>
  </si>
  <si>
    <t>BALLERINI LORIS</t>
  </si>
  <si>
    <t>BONI DAVIDE</t>
  </si>
  <si>
    <t>DONATELLI MICHELE</t>
  </si>
  <si>
    <t>GOTTARDI STEFANO</t>
  </si>
  <si>
    <t>MANCINI FEDERICO</t>
  </si>
  <si>
    <t>MARCA GIANZENO</t>
  </si>
  <si>
    <t>MONCHIERI LUCA</t>
  </si>
  <si>
    <t>MONDOLO ANDREA</t>
  </si>
  <si>
    <t>MOROCCHI CLAUDIO</t>
  </si>
  <si>
    <t>PAGANI NICOLA</t>
  </si>
  <si>
    <t>PASINI CESARE</t>
  </si>
  <si>
    <t>REGAZZONI ROCCO</t>
  </si>
  <si>
    <t>RICCI GIANLUCA</t>
  </si>
  <si>
    <t>ROLLO ITALO</t>
  </si>
  <si>
    <t>VISCONTI ANDREA</t>
  </si>
  <si>
    <t>ZAGLIO DAVIDE</t>
  </si>
  <si>
    <t>BRIGHENTI GIACOMO</t>
  </si>
  <si>
    <t>GATELLI MASSIMO</t>
  </si>
  <si>
    <t>Rapporto Cat/Ass</t>
  </si>
  <si>
    <t>Podi assoluti</t>
  </si>
  <si>
    <t>Podi categoria</t>
  </si>
  <si>
    <t>Coefficienti gara</t>
  </si>
  <si>
    <t>Rapporto Cat/Ass SOC</t>
  </si>
  <si>
    <t>VGA</t>
  </si>
  <si>
    <t>PGA</t>
  </si>
  <si>
    <t>PGC</t>
  </si>
  <si>
    <t>Note</t>
  </si>
  <si>
    <t>M</t>
  </si>
  <si>
    <t>F</t>
  </si>
  <si>
    <t>No podi assoluti &lt;=</t>
  </si>
  <si>
    <t>Meta' podi assoluti &lt;=</t>
  </si>
  <si>
    <t>No podi cat &lt;=</t>
  </si>
  <si>
    <t>Meta' podi cat &lt;=</t>
  </si>
  <si>
    <t>Soc.</t>
  </si>
  <si>
    <t>BARBA BEATRICE</t>
  </si>
  <si>
    <t>PELLOGIA GIANCARLO</t>
  </si>
  <si>
    <t>GATELLI CHIARA</t>
  </si>
  <si>
    <t>MORELLI VALENTINA</t>
  </si>
  <si>
    <t>BARREL VITTORIO</t>
  </si>
  <si>
    <t>PELLEGRINI UGO</t>
  </si>
  <si>
    <t>RUBESSI FABRIZIO</t>
  </si>
  <si>
    <t>VENTURA MATTEO</t>
  </si>
  <si>
    <t>MARZOLI FLAVIO GIOVANNI</t>
  </si>
  <si>
    <t>SILVIA RENATO</t>
  </si>
  <si>
    <t>Donne</t>
  </si>
  <si>
    <t>40-44</t>
  </si>
  <si>
    <t>30-34</t>
  </si>
  <si>
    <t>35-39</t>
  </si>
  <si>
    <t>25-29</t>
  </si>
  <si>
    <t>20-25</t>
  </si>
  <si>
    <t>45-49</t>
  </si>
  <si>
    <t>50-54</t>
  </si>
  <si>
    <t>55-59</t>
  </si>
  <si>
    <t>Legenda:</t>
  </si>
  <si>
    <t>Cat.:</t>
  </si>
  <si>
    <t>Categoria age-group</t>
  </si>
  <si>
    <t>N.G.:</t>
  </si>
  <si>
    <t>Numero gare valide disputate</t>
  </si>
  <si>
    <t>Part.:</t>
  </si>
  <si>
    <t>Punti per la partecipazione</t>
  </si>
  <si>
    <t>Ris.:</t>
  </si>
  <si>
    <t>Punti per il risultato (assoluto)</t>
  </si>
  <si>
    <t>Punti per il risultato di categoria</t>
  </si>
  <si>
    <t>Podi:</t>
  </si>
  <si>
    <t>Soc:</t>
  </si>
  <si>
    <t>Punti per partecipazione e risultato a gara sociale</t>
  </si>
  <si>
    <t>Masch.</t>
  </si>
  <si>
    <t>Femm.</t>
  </si>
  <si>
    <t>Da lanciare solo quando il foglio e' vuoto:</t>
  </si>
  <si>
    <t>Categoria Age-Group</t>
  </si>
  <si>
    <t>Posizione assoluta</t>
  </si>
  <si>
    <t>Posizione di categoria</t>
  </si>
  <si>
    <t>Valore gara:</t>
  </si>
  <si>
    <t>Posizione gara relativa per questo tipo di gara nel corso dell'anno</t>
  </si>
  <si>
    <t>Valore gara</t>
  </si>
  <si>
    <t>Punti gara per posizione assoluta</t>
  </si>
  <si>
    <t>Percentuale del valore gara da assegnare per posizione assoluta</t>
  </si>
  <si>
    <t>Percentuale del valore gara da assegnare per posizione di categoria</t>
  </si>
  <si>
    <t>Punti gara per posizione di categoria</t>
  </si>
  <si>
    <t>Punti per eventuale podi (assoluti e/o di categoria)</t>
  </si>
  <si>
    <t xml:space="preserve"> </t>
  </si>
  <si>
    <t>Partecipazione:</t>
  </si>
  <si>
    <r>
      <t xml:space="preserve">Punti totali per questa gara: </t>
    </r>
    <r>
      <rPr>
        <b/>
        <sz val="10"/>
        <rFont val="Arial"/>
        <family val="2"/>
      </rPr>
      <t>Partecipazione + PGA + PGC + Podi</t>
    </r>
  </si>
  <si>
    <t>CAPPA ALESSIO</t>
  </si>
  <si>
    <t>PLOTEGHER MAURIZIO</t>
  </si>
  <si>
    <t>TOT</t>
  </si>
  <si>
    <t>COCCODRILLI</t>
  </si>
  <si>
    <t>CAPRA PAOLO</t>
  </si>
  <si>
    <t>GARZONI</t>
  </si>
  <si>
    <t>PELLOGIA</t>
  </si>
  <si>
    <t>N.
G.</t>
  </si>
  <si>
    <t>Di soc.</t>
  </si>
  <si>
    <t>Riduzione NO RANK</t>
  </si>
  <si>
    <t>Portafoglio</t>
  </si>
  <si>
    <t>Quanti punti totali contano</t>
  </si>
  <si>
    <t>Valore</t>
  </si>
  <si>
    <t>Per i podi la macro non legge da qua, ma usa il parametro "punti x 4, punti x 2, ecc."</t>
  </si>
  <si>
    <t>Punti
Rim.</t>
  </si>
  <si>
    <t>Classifica "Speedy"</t>
  </si>
  <si>
    <t>Niente podi ne' partecipazioni ne' gara sociale</t>
  </si>
  <si>
    <t>PALAZZO DIEGO</t>
  </si>
  <si>
    <t>MONDOLO</t>
  </si>
  <si>
    <t>PIARDI ANDREA</t>
  </si>
  <si>
    <t>1 - Sprint</t>
  </si>
  <si>
    <t>2 - Olimpico</t>
  </si>
  <si>
    <t>3 - 70.3 / Medio</t>
  </si>
  <si>
    <t>4 - Ironman / Lungo</t>
  </si>
  <si>
    <t>5 - Gara Sociale</t>
  </si>
  <si>
    <t>6 - Duathlon Sprint</t>
  </si>
  <si>
    <t>7 - Duathlon Classico</t>
  </si>
  <si>
    <t>8 - Duathlon M/L</t>
  </si>
  <si>
    <t>Perf. Media</t>
  </si>
  <si>
    <t>Perf.
Media</t>
  </si>
  <si>
    <t>Pos.
PM</t>
  </si>
  <si>
    <t>COMPARIN JESSICA</t>
  </si>
  <si>
    <t>GALLINA ALFREDO</t>
  </si>
  <si>
    <t>GENNARI NICOLA</t>
  </si>
  <si>
    <t>GIACOMELLI ALESSIO</t>
  </si>
  <si>
    <t>MORI ALESSANDRO</t>
  </si>
  <si>
    <t>TABALAPPI ENRICO</t>
  </si>
  <si>
    <t>Punti per i podi ass + cat</t>
  </si>
  <si>
    <t>Media delle performance che contribuiscono ai 1000</t>
  </si>
  <si>
    <t>Pos. PM</t>
  </si>
  <si>
    <t>Posizione della propria performance media</t>
  </si>
  <si>
    <t>Punti Rim.:</t>
  </si>
  <si>
    <t>Punti rimasti al monte dei 1000</t>
  </si>
  <si>
    <t>60-64</t>
  </si>
  <si>
    <t>65-69</t>
  </si>
  <si>
    <t>Per i podi al momento e' hard-coded il dimezzamento dei premi per gare no rank (che non esistono)</t>
  </si>
  <si>
    <t>Non implementata</t>
  </si>
  <si>
    <t>ACCINNI GIOVANNI PAOLO</t>
  </si>
  <si>
    <t>BONARDI SIMONE</t>
  </si>
  <si>
    <t>BOSIO LUCA</t>
  </si>
  <si>
    <t>BULETTO RICCARDO</t>
  </si>
  <si>
    <t>CARLINI DOMENICO</t>
  </si>
  <si>
    <t>CAVAGNINI ALBERTO</t>
  </si>
  <si>
    <t>DAMIANI GUIDO</t>
  </si>
  <si>
    <t>GOZZI LUCA</t>
  </si>
  <si>
    <t>PIVA LUCA</t>
  </si>
  <si>
    <t>SULTAN SARA</t>
  </si>
  <si>
    <t>TOSI MARCO</t>
  </si>
  <si>
    <t>Romano (BG)</t>
  </si>
  <si>
    <t>03
16
Rom</t>
  </si>
  <si>
    <t>Manerba (BS)</t>
  </si>
  <si>
    <t>03
23
Man</t>
  </si>
  <si>
    <t>CAVAGNINI</t>
  </si>
  <si>
    <t>BONI</t>
  </si>
  <si>
    <t>MELCHIORI</t>
  </si>
  <si>
    <t>PALAZZO</t>
  </si>
  <si>
    <t>RUBESSI</t>
  </si>
  <si>
    <t>MAINETTI</t>
  </si>
  <si>
    <t>GOTTARDI</t>
  </si>
  <si>
    <t>CAPRA</t>
  </si>
  <si>
    <t>PELLEGRINI</t>
  </si>
  <si>
    <t>BALLERINI</t>
  </si>
  <si>
    <t>SILVIA</t>
  </si>
  <si>
    <t>GALLARATI</t>
  </si>
  <si>
    <t>Galzignano (PD)</t>
  </si>
  <si>
    <t>04
06
Gal</t>
  </si>
  <si>
    <t>Lido di Volano (FE)</t>
  </si>
  <si>
    <t>Cremona (CR)</t>
  </si>
  <si>
    <t>GORLANI DANILO</t>
  </si>
  <si>
    <t>04
13
Cre</t>
  </si>
  <si>
    <t>04
13
Vol</t>
  </si>
  <si>
    <t>ROLLO</t>
  </si>
  <si>
    <t>GORLANI</t>
  </si>
  <si>
    <t>MANCINI</t>
  </si>
  <si>
    <t>TELLAROLI</t>
  </si>
  <si>
    <t>TINAZZI</t>
  </si>
  <si>
    <t>Cannes (FR)</t>
  </si>
  <si>
    <t>04
13
Can</t>
  </si>
  <si>
    <t>Pavia</t>
  </si>
  <si>
    <t>05
01
Pav</t>
  </si>
  <si>
    <t>05
01
Bus</t>
  </si>
  <si>
    <t>PIVA</t>
  </si>
  <si>
    <t>Caldaro (BZ)</t>
  </si>
  <si>
    <t>F-S4</t>
  </si>
  <si>
    <t>05
10
Cal</t>
  </si>
  <si>
    <t>COMPARIN</t>
  </si>
  <si>
    <t>GENNARI</t>
  </si>
  <si>
    <t>VENTURA</t>
  </si>
  <si>
    <t>Rimini (RM)</t>
  </si>
  <si>
    <t>05
11
Rim</t>
  </si>
  <si>
    <t>BELLIN</t>
  </si>
  <si>
    <t>MARZOLI</t>
  </si>
  <si>
    <t>Pietra Ligure</t>
  </si>
  <si>
    <t>05
18
Pie</t>
  </si>
  <si>
    <t>VRECH FEDERICO</t>
  </si>
  <si>
    <t>CAMPIONI MAURO</t>
  </si>
  <si>
    <t>F-S2</t>
  </si>
  <si>
    <t>05
18
Man</t>
  </si>
  <si>
    <t>BONARDI</t>
  </si>
  <si>
    <t>TOSI</t>
  </si>
  <si>
    <t>VISCONTI</t>
  </si>
  <si>
    <t>DAMIANI</t>
  </si>
  <si>
    <t>CAPPA</t>
  </si>
  <si>
    <t>BARBA</t>
  </si>
  <si>
    <t>GHEZA</t>
  </si>
  <si>
    <t>GATELLI</t>
  </si>
  <si>
    <t>BURRINI</t>
  </si>
  <si>
    <t>BRIGHENTI</t>
  </si>
  <si>
    <t>PIARDI</t>
  </si>
  <si>
    <t>ZAGLIO</t>
  </si>
  <si>
    <t>GIACOMELLI</t>
  </si>
  <si>
    <t>VRECH</t>
  </si>
  <si>
    <t>PLOTEGHER</t>
  </si>
  <si>
    <t>GALLINA</t>
  </si>
  <si>
    <t>CAMPIONI</t>
  </si>
  <si>
    <t>Piacenza (PC)</t>
  </si>
  <si>
    <t>Milano</t>
  </si>
  <si>
    <t>05
25
Pia</t>
  </si>
  <si>
    <t>05
25
Mil</t>
  </si>
  <si>
    <t>05-01</t>
  </si>
  <si>
    <t>05-11</t>
  </si>
  <si>
    <t>05-18</t>
  </si>
  <si>
    <t>05-25</t>
  </si>
  <si>
    <t>Eolie</t>
  </si>
  <si>
    <t>06
01
Eol</t>
  </si>
  <si>
    <t>Nibbiano (PC)</t>
  </si>
  <si>
    <t>Rapperswil (CH)</t>
  </si>
  <si>
    <t>06
01
Rap</t>
  </si>
  <si>
    <t>06-02</t>
  </si>
  <si>
    <t>Noli (SV)</t>
  </si>
  <si>
    <t>06
01
Nib</t>
  </si>
  <si>
    <t>Posizione gara relativa nel corso dell'anno</t>
  </si>
  <si>
    <t>06
02
Nol</t>
  </si>
  <si>
    <t>IronTour (Elba)</t>
  </si>
  <si>
    <t>BARREL</t>
  </si>
  <si>
    <t>06
04
IT1</t>
  </si>
  <si>
    <t>06
05
IT2</t>
  </si>
  <si>
    <t>06
07
IT4</t>
  </si>
  <si>
    <t>06
08
IT5</t>
  </si>
  <si>
    <t>06-08</t>
  </si>
  <si>
    <t>Bardolino (VR)</t>
  </si>
  <si>
    <t>06
14
Bar</t>
  </si>
  <si>
    <t>RICCI</t>
  </si>
  <si>
    <t>BOSIO</t>
  </si>
  <si>
    <t>MORI</t>
  </si>
  <si>
    <t>06-15</t>
  </si>
  <si>
    <t>Idro (BS)</t>
  </si>
  <si>
    <t>Barberino del Mugello (FI)</t>
  </si>
  <si>
    <t>06
22
Idr</t>
  </si>
  <si>
    <t>06
22
 Id</t>
  </si>
  <si>
    <t>06
22
Bar</t>
  </si>
  <si>
    <t>DONATELLI</t>
  </si>
  <si>
    <t>MARCA</t>
  </si>
  <si>
    <t>06-22</t>
  </si>
  <si>
    <t>Sirmione (BS)</t>
  </si>
  <si>
    <t>F-M1</t>
  </si>
  <si>
    <t>06
28
Sir</t>
  </si>
  <si>
    <t>CARLINI</t>
  </si>
  <si>
    <t>MORELLI</t>
  </si>
  <si>
    <t>Dongo (CO)</t>
  </si>
  <si>
    <t>06
29
Don</t>
  </si>
  <si>
    <t>06-29</t>
  </si>
  <si>
    <t>Laghi di Revine MTB</t>
  </si>
  <si>
    <t>07
05
Rev</t>
  </si>
  <si>
    <t>Iseo (BS)</t>
  </si>
  <si>
    <t>07
06
Ise</t>
  </si>
  <si>
    <t>PASINI</t>
  </si>
  <si>
    <t>Parma (PR)</t>
  </si>
  <si>
    <t>07
06
Par</t>
  </si>
  <si>
    <t>07-06</t>
  </si>
  <si>
    <t>Desenzano (BS)</t>
  </si>
  <si>
    <t>LANZANI AGOSTINO</t>
  </si>
  <si>
    <t>F-M2</t>
  </si>
  <si>
    <t>07
18
SOC</t>
  </si>
  <si>
    <t>LANZANI</t>
  </si>
  <si>
    <t>Lecco (LC)</t>
  </si>
  <si>
    <t>Ledro (TN)</t>
  </si>
  <si>
    <t>Brasimone (BO)</t>
  </si>
  <si>
    <t>07
20
Lec</t>
  </si>
  <si>
    <t>07
20
Bra</t>
  </si>
  <si>
    <t>07
20
Led</t>
  </si>
  <si>
    <t>07-20</t>
  </si>
  <si>
    <t>Madonna di Campiglio (TN)</t>
  </si>
  <si>
    <t>Cortina (BL)</t>
  </si>
  <si>
    <t>07
27
Cor</t>
  </si>
  <si>
    <t>07
27
Mad</t>
  </si>
  <si>
    <t>Arona (NO)</t>
  </si>
  <si>
    <t>07
27
Aro</t>
  </si>
  <si>
    <t>07-27</t>
  </si>
  <si>
    <t>Zurigo (CH)</t>
  </si>
  <si>
    <t>07
27
Zur</t>
  </si>
  <si>
    <t>TABALAPPI</t>
  </si>
  <si>
    <t>Bellagio</t>
  </si>
  <si>
    <t>08
03
Bel</t>
  </si>
  <si>
    <t>08-03</t>
  </si>
  <si>
    <t>Lovere (BG)</t>
  </si>
  <si>
    <t>08
24
Lov</t>
  </si>
  <si>
    <t>08-24</t>
  </si>
  <si>
    <t>Malgrate (LC)</t>
  </si>
  <si>
    <t>Lavarone (TN)</t>
  </si>
  <si>
    <t>08
30
Mal</t>
  </si>
  <si>
    <t>08
30
Lav</t>
  </si>
  <si>
    <t>BULETTO</t>
  </si>
  <si>
    <t>08
31
Lav</t>
  </si>
  <si>
    <t>08-31</t>
  </si>
  <si>
    <t>Forte dei Marmi</t>
  </si>
  <si>
    <t>Megozzo</t>
  </si>
  <si>
    <t>San Remo</t>
  </si>
  <si>
    <t>09
06
For</t>
  </si>
  <si>
    <t>09
07
For</t>
  </si>
  <si>
    <t>09
07
Cre</t>
  </si>
  <si>
    <t>09
07
Mer</t>
  </si>
  <si>
    <t>09
07
San</t>
  </si>
  <si>
    <t>09-07</t>
  </si>
  <si>
    <t>Bagnolo (BS)</t>
  </si>
  <si>
    <t>09
07
Bag</t>
  </si>
  <si>
    <t>Grevo (BS)</t>
  </si>
  <si>
    <t>09
14
Gre</t>
  </si>
  <si>
    <t>09-14</t>
  </si>
  <si>
    <t>Chioggia</t>
  </si>
  <si>
    <t>09
14
Chi</t>
  </si>
  <si>
    <t>Lido delle Nazioni</t>
  </si>
  <si>
    <t>Toscolano Maderno</t>
  </si>
  <si>
    <t>09
20
Lid</t>
  </si>
  <si>
    <t>09
21
Lid</t>
  </si>
  <si>
    <t>09
21
XgO</t>
  </si>
  <si>
    <t>09
21
XgM</t>
  </si>
  <si>
    <t>Lanzarote 70.3</t>
  </si>
  <si>
    <t>Lussemburgo 70.3</t>
  </si>
  <si>
    <t>06
21
Lus</t>
  </si>
  <si>
    <t>09
20
Lan</t>
  </si>
  <si>
    <t>09
21
XgS</t>
  </si>
  <si>
    <t>MOROCCHI</t>
  </si>
  <si>
    <t>09-21</t>
  </si>
  <si>
    <t>Nota:</t>
  </si>
  <si>
    <t>Per la posizione di categoria (non essendoci categorie) si è moltiplicato per 4 sia il numero di partecipanti sia la posizione di arrivo.</t>
  </si>
  <si>
    <t>Questo per "riprodurre" la generale nella categoria senza dare punti podi (di categoria)</t>
  </si>
  <si>
    <t>Per la posizione di categoria (non essendoci categorie) si è assegnata la stessa posizione della generale</t>
  </si>
</sst>
</file>

<file path=xl/styles.xml><?xml version="1.0" encoding="utf-8"?>
<styleSheet xmlns="http://schemas.openxmlformats.org/spreadsheetml/2006/main">
  <numFmts count="4">
    <numFmt numFmtId="190" formatCode="0.0"/>
    <numFmt numFmtId="194" formatCode="[$-410]d\-mmm\-yy;@"/>
    <numFmt numFmtId="199" formatCode="_(* #,##0.0_);_(* \(#,##0.0\);_(* &quot;-&quot;??_);_(@_)"/>
    <numFmt numFmtId="206" formatCode="mm\-dd"/>
  </numFmts>
  <fonts count="28">
    <font>
      <sz val="10"/>
      <name val="Arial"/>
    </font>
    <font>
      <sz val="10"/>
      <name val="Arial"/>
    </font>
    <font>
      <sz val="8"/>
      <name val="Arial"/>
    </font>
    <font>
      <b/>
      <sz val="10"/>
      <name val="Arial"/>
      <family val="2"/>
    </font>
    <font>
      <u/>
      <sz val="10"/>
      <color indexed="12"/>
      <name val="Arial"/>
    </font>
    <font>
      <b/>
      <sz val="8"/>
      <name val="Arial"/>
    </font>
    <font>
      <b/>
      <sz val="10"/>
      <color indexed="12"/>
      <name val="Arial"/>
      <family val="2"/>
    </font>
    <font>
      <sz val="8"/>
      <color indexed="81"/>
      <name val="Tahoma"/>
    </font>
    <font>
      <b/>
      <sz val="8"/>
      <color indexed="81"/>
      <name val="Tahoma"/>
    </font>
    <font>
      <b/>
      <sz val="8"/>
      <color indexed="81"/>
      <name val="Tahoma"/>
      <family val="2"/>
    </font>
    <font>
      <b/>
      <sz val="10"/>
      <name val="Arial"/>
    </font>
    <font>
      <sz val="10"/>
      <name val="Arial"/>
      <family val="2"/>
    </font>
    <font>
      <sz val="10"/>
      <color indexed="10"/>
      <name val="Arial"/>
    </font>
    <font>
      <sz val="10"/>
      <name val="Arial"/>
    </font>
    <font>
      <b/>
      <sz val="10"/>
      <color indexed="10"/>
      <name val="Arial"/>
      <family val="2"/>
    </font>
    <font>
      <sz val="12"/>
      <name val="Arial"/>
    </font>
    <font>
      <sz val="12"/>
      <name val="Arial"/>
    </font>
    <font>
      <sz val="8"/>
      <name val="Arial"/>
      <family val="2"/>
    </font>
    <font>
      <b/>
      <sz val="8"/>
      <name val="Arial"/>
      <family val="2"/>
    </font>
    <font>
      <sz val="8"/>
      <color indexed="81"/>
      <name val="Tahoma"/>
      <family val="2"/>
    </font>
    <font>
      <sz val="10"/>
      <color indexed="48"/>
      <name val="Arial"/>
    </font>
    <font>
      <b/>
      <sz val="10"/>
      <color indexed="48"/>
      <name val="Arial"/>
      <family val="2"/>
    </font>
    <font>
      <sz val="10"/>
      <color indexed="12"/>
      <name val="Arial"/>
    </font>
    <font>
      <b/>
      <sz val="10"/>
      <color indexed="12"/>
      <name val="Arial"/>
    </font>
    <font>
      <sz val="8"/>
      <color indexed="12"/>
      <name val="Arial"/>
    </font>
    <font>
      <sz val="8"/>
      <color indexed="9"/>
      <name val="Arial"/>
    </font>
    <font>
      <sz val="10"/>
      <color indexed="9"/>
      <name val="Arial"/>
    </font>
    <font>
      <b/>
      <sz val="10"/>
      <color indexed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55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left"/>
    </xf>
    <xf numFmtId="190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3" borderId="5" xfId="0" applyFill="1" applyBorder="1"/>
    <xf numFmtId="0" fontId="0" fillId="3" borderId="6" xfId="0" applyFill="1" applyBorder="1" applyAlignment="1">
      <alignment horizontal="center" vertical="center"/>
    </xf>
    <xf numFmtId="0" fontId="0" fillId="4" borderId="8" xfId="0" applyFill="1" applyBorder="1"/>
    <xf numFmtId="0" fontId="0" fillId="4" borderId="9" xfId="0" applyFill="1" applyBorder="1" applyAlignment="1">
      <alignment horizontal="center" vertical="center"/>
    </xf>
    <xf numFmtId="0" fontId="0" fillId="5" borderId="5" xfId="0" applyFill="1" applyBorder="1"/>
    <xf numFmtId="0" fontId="0" fillId="5" borderId="6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0" fillId="2" borderId="13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16" xfId="0" applyBorder="1"/>
    <xf numFmtId="0" fontId="0" fillId="0" borderId="13" xfId="0" applyBorder="1"/>
    <xf numFmtId="0" fontId="0" fillId="0" borderId="14" xfId="0" applyBorder="1"/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6" xfId="0" applyBorder="1"/>
    <xf numFmtId="0" fontId="0" fillId="0" borderId="18" xfId="0" applyBorder="1" applyAlignment="1">
      <alignment horizontal="center"/>
    </xf>
    <xf numFmtId="0" fontId="0" fillId="0" borderId="7" xfId="0" applyBorder="1"/>
    <xf numFmtId="0" fontId="0" fillId="0" borderId="15" xfId="0" applyBorder="1"/>
    <xf numFmtId="190" fontId="0" fillId="0" borderId="13" xfId="0" applyNumberFormat="1" applyBorder="1"/>
    <xf numFmtId="190" fontId="0" fillId="0" borderId="14" xfId="0" applyNumberFormat="1" applyBorder="1"/>
    <xf numFmtId="0" fontId="0" fillId="0" borderId="9" xfId="0" applyBorder="1"/>
    <xf numFmtId="0" fontId="0" fillId="0" borderId="19" xfId="0" applyBorder="1"/>
    <xf numFmtId="0" fontId="0" fillId="0" borderId="8" xfId="0" applyBorder="1"/>
    <xf numFmtId="0" fontId="0" fillId="0" borderId="7" xfId="0" applyFill="1" applyBorder="1"/>
    <xf numFmtId="0" fontId="3" fillId="0" borderId="4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20" xfId="0" applyFill="1" applyBorder="1"/>
    <xf numFmtId="0" fontId="0" fillId="0" borderId="10" xfId="0" applyFill="1" applyBorder="1"/>
    <xf numFmtId="0" fontId="3" fillId="0" borderId="1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6" borderId="5" xfId="0" applyFill="1" applyBorder="1"/>
    <xf numFmtId="0" fontId="0" fillId="6" borderId="5" xfId="0" applyFill="1" applyBorder="1" applyAlignment="1">
      <alignment horizontal="center"/>
    </xf>
    <xf numFmtId="0" fontId="0" fillId="6" borderId="10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/>
    </xf>
    <xf numFmtId="0" fontId="0" fillId="0" borderId="2" xfId="0" applyFill="1" applyBorder="1"/>
    <xf numFmtId="0" fontId="0" fillId="0" borderId="4" xfId="0" applyFill="1" applyBorder="1"/>
    <xf numFmtId="0" fontId="12" fillId="0" borderId="0" xfId="0" applyFont="1"/>
    <xf numFmtId="0" fontId="0" fillId="0" borderId="14" xfId="0" applyBorder="1" applyAlignment="1">
      <alignment horizontal="center"/>
    </xf>
    <xf numFmtId="199" fontId="0" fillId="0" borderId="0" xfId="0" applyNumberFormat="1" applyAlignment="1">
      <alignment horizontal="right"/>
    </xf>
    <xf numFmtId="0" fontId="0" fillId="0" borderId="16" xfId="0" applyBorder="1" applyAlignment="1">
      <alignment horizontal="center"/>
    </xf>
    <xf numFmtId="0" fontId="0" fillId="0" borderId="21" xfId="0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" fontId="0" fillId="0" borderId="0" xfId="0" applyNumberFormat="1"/>
    <xf numFmtId="0" fontId="0" fillId="0" borderId="5" xfId="0" applyFill="1" applyBorder="1"/>
    <xf numFmtId="0" fontId="3" fillId="0" borderId="2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0" fillId="7" borderId="5" xfId="0" applyFill="1" applyBorder="1" applyAlignment="1">
      <alignment horizontal="center"/>
    </xf>
    <xf numFmtId="0" fontId="0" fillId="7" borderId="10" xfId="0" applyFill="1" applyBorder="1"/>
    <xf numFmtId="0" fontId="0" fillId="7" borderId="7" xfId="0" applyFill="1" applyBorder="1"/>
    <xf numFmtId="0" fontId="0" fillId="7" borderId="8" xfId="0" applyFill="1" applyBorder="1" applyAlignment="1">
      <alignment horizontal="center"/>
    </xf>
    <xf numFmtId="0" fontId="0" fillId="7" borderId="11" xfId="0" applyFill="1" applyBorder="1"/>
    <xf numFmtId="0" fontId="0" fillId="7" borderId="15" xfId="0" applyFill="1" applyBorder="1"/>
    <xf numFmtId="0" fontId="0" fillId="7" borderId="18" xfId="0" applyFill="1" applyBorder="1"/>
    <xf numFmtId="0" fontId="3" fillId="0" borderId="16" xfId="0" applyFont="1" applyBorder="1"/>
    <xf numFmtId="0" fontId="0" fillId="0" borderId="17" xfId="0" applyBorder="1" applyAlignment="1">
      <alignment horizontal="left"/>
    </xf>
    <xf numFmtId="0" fontId="3" fillId="0" borderId="13" xfId="0" applyFont="1" applyBorder="1"/>
    <xf numFmtId="0" fontId="0" fillId="0" borderId="7" xfId="0" applyBorder="1" applyAlignment="1">
      <alignment horizontal="left"/>
    </xf>
    <xf numFmtId="0" fontId="3" fillId="0" borderId="14" xfId="0" applyFont="1" applyBorder="1"/>
    <xf numFmtId="0" fontId="0" fillId="0" borderId="15" xfId="0" applyBorder="1" applyAlignment="1">
      <alignment horizontal="left"/>
    </xf>
    <xf numFmtId="0" fontId="0" fillId="0" borderId="28" xfId="0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0" fillId="8" borderId="21" xfId="0" applyFill="1" applyBorder="1"/>
    <xf numFmtId="0" fontId="0" fillId="8" borderId="5" xfId="0" applyFill="1" applyBorder="1"/>
    <xf numFmtId="1" fontId="12" fillId="0" borderId="15" xfId="0" applyNumberFormat="1" applyFont="1" applyBorder="1"/>
    <xf numFmtId="1" fontId="12" fillId="0" borderId="8" xfId="0" applyNumberFormat="1" applyFont="1" applyBorder="1"/>
    <xf numFmtId="1" fontId="14" fillId="0" borderId="8" xfId="0" applyNumberFormat="1" applyFont="1" applyBorder="1"/>
    <xf numFmtId="1" fontId="12" fillId="0" borderId="7" xfId="0" applyNumberFormat="1" applyFont="1" applyBorder="1"/>
    <xf numFmtId="1" fontId="12" fillId="0" borderId="5" xfId="0" applyNumberFormat="1" applyFont="1" applyBorder="1"/>
    <xf numFmtId="1" fontId="14" fillId="0" borderId="5" xfId="0" applyNumberFormat="1" applyFont="1" applyBorder="1"/>
    <xf numFmtId="0" fontId="0" fillId="0" borderId="0" xfId="0" applyAlignment="1">
      <alignment horizontal="right"/>
    </xf>
    <xf numFmtId="206" fontId="3" fillId="0" borderId="6" xfId="0" quotePrefix="1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1" fontId="0" fillId="0" borderId="6" xfId="0" applyNumberFormat="1" applyBorder="1"/>
    <xf numFmtId="0" fontId="14" fillId="0" borderId="0" xfId="0" applyFont="1" applyFill="1" applyBorder="1"/>
    <xf numFmtId="1" fontId="2" fillId="0" borderId="29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1" fontId="3" fillId="0" borderId="6" xfId="0" applyNumberFormat="1" applyFont="1" applyFill="1" applyBorder="1" applyAlignment="1">
      <alignment horizontal="center"/>
    </xf>
    <xf numFmtId="1" fontId="3" fillId="0" borderId="29" xfId="0" applyNumberFormat="1" applyFont="1" applyFill="1" applyBorder="1" applyAlignment="1">
      <alignment horizontal="center"/>
    </xf>
    <xf numFmtId="1" fontId="18" fillId="0" borderId="12" xfId="0" applyNumberFormat="1" applyFont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/>
    </xf>
    <xf numFmtId="1" fontId="5" fillId="0" borderId="4" xfId="0" applyNumberFormat="1" applyFont="1" applyFill="1" applyBorder="1" applyAlignment="1">
      <alignment horizontal="center" vertical="center" wrapText="1"/>
    </xf>
    <xf numFmtId="1" fontId="17" fillId="0" borderId="24" xfId="0" applyNumberFormat="1" applyFont="1" applyBorder="1"/>
    <xf numFmtId="1" fontId="0" fillId="0" borderId="18" xfId="0" applyNumberFormat="1" applyFill="1" applyBorder="1" applyAlignment="1">
      <alignment horizontal="center"/>
    </xf>
    <xf numFmtId="1" fontId="17" fillId="0" borderId="13" xfId="0" applyNumberFormat="1" applyFont="1" applyBorder="1"/>
    <xf numFmtId="1" fontId="0" fillId="0" borderId="7" xfId="0" applyNumberFormat="1" applyFill="1" applyBorder="1" applyAlignment="1">
      <alignment horizontal="center"/>
    </xf>
    <xf numFmtId="1" fontId="17" fillId="0" borderId="30" xfId="0" applyNumberFormat="1" applyFont="1" applyBorder="1"/>
    <xf numFmtId="1" fontId="2" fillId="0" borderId="31" xfId="0" applyNumberFormat="1" applyFont="1" applyFill="1" applyBorder="1" applyAlignment="1">
      <alignment horizontal="center"/>
    </xf>
    <xf numFmtId="1" fontId="3" fillId="0" borderId="31" xfId="0" applyNumberFormat="1" applyFont="1" applyFill="1" applyBorder="1" applyAlignment="1">
      <alignment horizontal="center"/>
    </xf>
    <xf numFmtId="1" fontId="0" fillId="0" borderId="32" xfId="0" applyNumberFormat="1" applyFill="1" applyBorder="1" applyAlignment="1">
      <alignment horizontal="center"/>
    </xf>
    <xf numFmtId="1" fontId="18" fillId="0" borderId="12" xfId="0" applyNumberFormat="1" applyFont="1" applyBorder="1"/>
    <xf numFmtId="1" fontId="18" fillId="0" borderId="3" xfId="0" applyNumberFormat="1" applyFont="1" applyFill="1" applyBorder="1" applyAlignment="1">
      <alignment horizontal="center"/>
    </xf>
    <xf numFmtId="1" fontId="3" fillId="0" borderId="3" xfId="0" applyNumberFormat="1" applyFont="1" applyFill="1" applyBorder="1" applyAlignment="1">
      <alignment horizontal="center"/>
    </xf>
    <xf numFmtId="1" fontId="3" fillId="0" borderId="4" xfId="0" applyNumberFormat="1" applyFont="1" applyFill="1" applyBorder="1" applyAlignment="1">
      <alignment horizont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5" borderId="35" xfId="0" applyFill="1" applyBorder="1" applyAlignment="1">
      <alignment horizontal="center"/>
    </xf>
    <xf numFmtId="0" fontId="0" fillId="3" borderId="35" xfId="0" applyFill="1" applyBorder="1" applyAlignment="1">
      <alignment horizontal="center"/>
    </xf>
    <xf numFmtId="0" fontId="0" fillId="6" borderId="35" xfId="0" applyFill="1" applyBorder="1" applyAlignment="1">
      <alignment horizontal="center"/>
    </xf>
    <xf numFmtId="0" fontId="0" fillId="4" borderId="36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37" xfId="0" applyFont="1" applyBorder="1" applyAlignment="1">
      <alignment horizontal="center" vertical="center" wrapText="1"/>
    </xf>
    <xf numFmtId="1" fontId="3" fillId="8" borderId="5" xfId="0" applyNumberFormat="1" applyFont="1" applyFill="1" applyBorder="1"/>
    <xf numFmtId="1" fontId="3" fillId="8" borderId="21" xfId="0" applyNumberFormat="1" applyFont="1" applyFill="1" applyBorder="1"/>
    <xf numFmtId="0" fontId="11" fillId="0" borderId="5" xfId="0" applyFont="1" applyFill="1" applyBorder="1"/>
    <xf numFmtId="0" fontId="18" fillId="0" borderId="1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7" xfId="0" applyBorder="1"/>
    <xf numFmtId="190" fontId="0" fillId="0" borderId="16" xfId="0" applyNumberFormat="1" applyBorder="1"/>
    <xf numFmtId="0" fontId="0" fillId="0" borderId="38" xfId="0" applyBorder="1"/>
    <xf numFmtId="1" fontId="12" fillId="0" borderId="17" xfId="0" applyNumberFormat="1" applyFont="1" applyBorder="1"/>
    <xf numFmtId="1" fontId="12" fillId="0" borderId="21" xfId="0" applyNumberFormat="1" applyFont="1" applyBorder="1"/>
    <xf numFmtId="1" fontId="14" fillId="0" borderId="21" xfId="0" applyNumberFormat="1" applyFont="1" applyBorder="1"/>
    <xf numFmtId="0" fontId="3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1" fontId="14" fillId="0" borderId="1" xfId="0" applyNumberFormat="1" applyFont="1" applyBorder="1"/>
    <xf numFmtId="1" fontId="1" fillId="7" borderId="10" xfId="0" applyNumberFormat="1" applyFont="1" applyFill="1" applyBorder="1"/>
    <xf numFmtId="1" fontId="0" fillId="7" borderId="10" xfId="0" applyNumberFormat="1" applyFill="1" applyBorder="1"/>
    <xf numFmtId="1" fontId="2" fillId="7" borderId="2" xfId="0" applyNumberFormat="1" applyFont="1" applyFill="1" applyBorder="1" applyAlignment="1">
      <alignment horizontal="center" vertical="center" wrapText="1"/>
    </xf>
    <xf numFmtId="1" fontId="0" fillId="7" borderId="39" xfId="0" applyNumberFormat="1" applyFill="1" applyBorder="1"/>
    <xf numFmtId="1" fontId="3" fillId="7" borderId="2" xfId="0" applyNumberFormat="1" applyFont="1" applyFill="1" applyBorder="1"/>
    <xf numFmtId="0" fontId="0" fillId="0" borderId="12" xfId="0" applyBorder="1"/>
    <xf numFmtId="0" fontId="0" fillId="0" borderId="4" xfId="0" applyBorder="1" applyAlignment="1">
      <alignment horizontal="center"/>
    </xf>
    <xf numFmtId="0" fontId="0" fillId="0" borderId="4" xfId="0" applyBorder="1"/>
    <xf numFmtId="190" fontId="0" fillId="0" borderId="12" xfId="0" applyNumberFormat="1" applyBorder="1"/>
    <xf numFmtId="0" fontId="0" fillId="0" borderId="3" xfId="0" applyBorder="1"/>
    <xf numFmtId="1" fontId="12" fillId="0" borderId="4" xfId="0" applyNumberFormat="1" applyFont="1" applyBorder="1"/>
    <xf numFmtId="1" fontId="12" fillId="0" borderId="1" xfId="0" applyNumberFormat="1" applyFont="1" applyBorder="1"/>
    <xf numFmtId="1" fontId="3" fillId="7" borderId="3" xfId="0" applyNumberFormat="1" applyFont="1" applyFill="1" applyBorder="1"/>
    <xf numFmtId="1" fontId="1" fillId="7" borderId="6" xfId="0" applyNumberFormat="1" applyFont="1" applyFill="1" applyBorder="1"/>
    <xf numFmtId="1" fontId="0" fillId="7" borderId="6" xfId="0" applyNumberFormat="1" applyFill="1" applyBorder="1"/>
    <xf numFmtId="1" fontId="2" fillId="7" borderId="3" xfId="0" applyNumberFormat="1" applyFont="1" applyFill="1" applyBorder="1" applyAlignment="1">
      <alignment horizontal="center" vertical="center" wrapText="1"/>
    </xf>
    <xf numFmtId="1" fontId="0" fillId="7" borderId="29" xfId="0" applyNumberFormat="1" applyFill="1" applyBorder="1"/>
    <xf numFmtId="1" fontId="0" fillId="7" borderId="31" xfId="0" applyNumberFormat="1" applyFill="1" applyBorder="1"/>
    <xf numFmtId="1" fontId="0" fillId="5" borderId="29" xfId="0" applyNumberFormat="1" applyFill="1" applyBorder="1"/>
    <xf numFmtId="1" fontId="0" fillId="5" borderId="6" xfId="0" applyNumberFormat="1" applyFill="1" applyBorder="1"/>
    <xf numFmtId="1" fontId="1" fillId="5" borderId="6" xfId="0" applyNumberFormat="1" applyFont="1" applyFill="1" applyBorder="1"/>
    <xf numFmtId="1" fontId="2" fillId="5" borderId="3" xfId="0" applyNumberFormat="1" applyFont="1" applyFill="1" applyBorder="1" applyAlignment="1">
      <alignment horizontal="center" vertical="center" wrapText="1"/>
    </xf>
    <xf numFmtId="1" fontId="0" fillId="5" borderId="31" xfId="0" applyNumberFormat="1" applyFill="1" applyBorder="1"/>
    <xf numFmtId="1" fontId="3" fillId="5" borderId="3" xfId="0" applyNumberFormat="1" applyFont="1" applyFill="1" applyBorder="1"/>
    <xf numFmtId="1" fontId="1" fillId="3" borderId="6" xfId="0" applyNumberFormat="1" applyFont="1" applyFill="1" applyBorder="1"/>
    <xf numFmtId="1" fontId="0" fillId="3" borderId="6" xfId="0" applyNumberFormat="1" applyFill="1" applyBorder="1"/>
    <xf numFmtId="1" fontId="12" fillId="3" borderId="6" xfId="0" applyNumberFormat="1" applyFont="1" applyFill="1" applyBorder="1"/>
    <xf numFmtId="1" fontId="2" fillId="3" borderId="3" xfId="0" applyNumberFormat="1" applyFont="1" applyFill="1" applyBorder="1" applyAlignment="1">
      <alignment horizontal="center" vertical="center" wrapText="1"/>
    </xf>
    <xf numFmtId="1" fontId="0" fillId="3" borderId="31" xfId="0" applyNumberFormat="1" applyFill="1" applyBorder="1"/>
    <xf numFmtId="1" fontId="3" fillId="3" borderId="3" xfId="0" applyNumberFormat="1" applyFont="1" applyFill="1" applyBorder="1"/>
    <xf numFmtId="1" fontId="3" fillId="2" borderId="3" xfId="0" applyNumberFormat="1" applyFont="1" applyFill="1" applyBorder="1"/>
    <xf numFmtId="1" fontId="0" fillId="2" borderId="6" xfId="0" applyNumberFormat="1" applyFill="1" applyBorder="1"/>
    <xf numFmtId="1" fontId="1" fillId="2" borderId="6" xfId="0" applyNumberFormat="1" applyFont="1" applyFill="1" applyBorder="1"/>
    <xf numFmtId="1" fontId="3" fillId="2" borderId="29" xfId="0" applyNumberFormat="1" applyFont="1" applyFill="1" applyBorder="1"/>
    <xf numFmtId="1" fontId="2" fillId="2" borderId="3" xfId="0" applyNumberFormat="1" applyFont="1" applyFill="1" applyBorder="1" applyAlignment="1">
      <alignment horizontal="center" vertical="center" wrapText="1"/>
    </xf>
    <xf numFmtId="1" fontId="0" fillId="2" borderId="31" xfId="0" applyNumberFormat="1" applyFill="1" applyBorder="1"/>
    <xf numFmtId="1" fontId="0" fillId="3" borderId="29" xfId="0" applyNumberFormat="1" applyFill="1" applyBorder="1"/>
    <xf numFmtId="1" fontId="0" fillId="2" borderId="29" xfId="0" applyNumberFormat="1" applyFill="1" applyBorder="1"/>
    <xf numFmtId="1" fontId="3" fillId="2" borderId="6" xfId="0" applyNumberFormat="1" applyFont="1" applyFill="1" applyBorder="1"/>
    <xf numFmtId="1" fontId="3" fillId="5" borderId="6" xfId="0" applyNumberFormat="1" applyFont="1" applyFill="1" applyBorder="1"/>
    <xf numFmtId="0" fontId="4" fillId="0" borderId="0" xfId="1" applyAlignment="1" applyProtection="1"/>
    <xf numFmtId="0" fontId="0" fillId="0" borderId="0" xfId="0" applyAlignment="1"/>
    <xf numFmtId="1" fontId="12" fillId="5" borderId="6" xfId="0" applyNumberFormat="1" applyFont="1" applyFill="1" applyBorder="1"/>
    <xf numFmtId="0" fontId="13" fillId="0" borderId="28" xfId="0" applyFont="1" applyFill="1" applyBorder="1" applyAlignment="1">
      <alignment horizontal="center"/>
    </xf>
    <xf numFmtId="0" fontId="13" fillId="0" borderId="5" xfId="0" applyFont="1" applyFill="1" applyBorder="1"/>
    <xf numFmtId="0" fontId="13" fillId="0" borderId="35" xfId="0" applyFont="1" applyFill="1" applyBorder="1" applyAlignment="1">
      <alignment horizontal="center"/>
    </xf>
    <xf numFmtId="0" fontId="13" fillId="0" borderId="13" xfId="0" applyFont="1" applyFill="1" applyBorder="1" applyAlignment="1">
      <alignment horizontal="center"/>
    </xf>
    <xf numFmtId="0" fontId="13" fillId="0" borderId="7" xfId="0" applyFont="1" applyFill="1" applyBorder="1" applyAlignment="1">
      <alignment horizontal="right"/>
    </xf>
    <xf numFmtId="0" fontId="13" fillId="0" borderId="10" xfId="0" applyFont="1" applyFill="1" applyBorder="1"/>
    <xf numFmtId="1" fontId="13" fillId="0" borderId="6" xfId="0" applyNumberFormat="1" applyFont="1" applyFill="1" applyBorder="1"/>
    <xf numFmtId="1" fontId="13" fillId="0" borderId="7" xfId="0" applyNumberFormat="1" applyFont="1" applyFill="1" applyBorder="1"/>
    <xf numFmtId="0" fontId="13" fillId="0" borderId="7" xfId="0" applyFont="1" applyFill="1" applyBorder="1"/>
    <xf numFmtId="1" fontId="13" fillId="0" borderId="5" xfId="0" applyNumberFormat="1" applyFont="1" applyFill="1" applyBorder="1"/>
    <xf numFmtId="1" fontId="10" fillId="0" borderId="5" xfId="0" applyNumberFormat="1" applyFont="1" applyFill="1" applyBorder="1"/>
    <xf numFmtId="1" fontId="2" fillId="0" borderId="10" xfId="0" applyNumberFormat="1" applyFont="1" applyFill="1" applyBorder="1" applyAlignment="1">
      <alignment horizontal="right"/>
    </xf>
    <xf numFmtId="1" fontId="2" fillId="0" borderId="40" xfId="0" applyNumberFormat="1" applyFont="1" applyFill="1" applyBorder="1" applyAlignment="1">
      <alignment horizontal="center"/>
    </xf>
    <xf numFmtId="0" fontId="13" fillId="8" borderId="28" xfId="0" applyFont="1" applyFill="1" applyBorder="1" applyAlignment="1">
      <alignment horizontal="center"/>
    </xf>
    <xf numFmtId="0" fontId="13" fillId="8" borderId="5" xfId="0" applyFont="1" applyFill="1" applyBorder="1"/>
    <xf numFmtId="0" fontId="13" fillId="8" borderId="35" xfId="0" applyFont="1" applyFill="1" applyBorder="1" applyAlignment="1">
      <alignment horizontal="center"/>
    </xf>
    <xf numFmtId="0" fontId="13" fillId="8" borderId="13" xfId="0" applyFont="1" applyFill="1" applyBorder="1" applyAlignment="1">
      <alignment horizontal="center"/>
    </xf>
    <xf numFmtId="0" fontId="13" fillId="8" borderId="7" xfId="0" applyFont="1" applyFill="1" applyBorder="1" applyAlignment="1">
      <alignment horizontal="right"/>
    </xf>
    <xf numFmtId="0" fontId="13" fillId="8" borderId="10" xfId="0" applyFont="1" applyFill="1" applyBorder="1"/>
    <xf numFmtId="1" fontId="13" fillId="8" borderId="6" xfId="0" applyNumberFormat="1" applyFont="1" applyFill="1" applyBorder="1"/>
    <xf numFmtId="1" fontId="13" fillId="8" borderId="7" xfId="0" applyNumberFormat="1" applyFont="1" applyFill="1" applyBorder="1"/>
    <xf numFmtId="0" fontId="13" fillId="8" borderId="7" xfId="0" applyFont="1" applyFill="1" applyBorder="1"/>
    <xf numFmtId="1" fontId="13" fillId="8" borderId="5" xfId="0" applyNumberFormat="1" applyFont="1" applyFill="1" applyBorder="1"/>
    <xf numFmtId="1" fontId="10" fillId="8" borderId="5" xfId="0" applyNumberFormat="1" applyFont="1" applyFill="1" applyBorder="1"/>
    <xf numFmtId="1" fontId="2" fillId="8" borderId="10" xfId="0" applyNumberFormat="1" applyFont="1" applyFill="1" applyBorder="1" applyAlignment="1">
      <alignment horizontal="right"/>
    </xf>
    <xf numFmtId="1" fontId="2" fillId="8" borderId="40" xfId="0" applyNumberFormat="1" applyFont="1" applyFill="1" applyBorder="1" applyAlignment="1">
      <alignment horizontal="center"/>
    </xf>
    <xf numFmtId="1" fontId="13" fillId="8" borderId="10" xfId="0" applyNumberFormat="1" applyFont="1" applyFill="1" applyBorder="1"/>
    <xf numFmtId="1" fontId="13" fillId="0" borderId="10" xfId="0" applyNumberFormat="1" applyFont="1" applyFill="1" applyBorder="1"/>
    <xf numFmtId="0" fontId="2" fillId="0" borderId="40" xfId="0" applyFont="1" applyFill="1" applyBorder="1" applyAlignment="1">
      <alignment horizontal="center"/>
    </xf>
    <xf numFmtId="0" fontId="2" fillId="8" borderId="40" xfId="0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3" fillId="0" borderId="0" xfId="0" applyFont="1" applyFill="1"/>
    <xf numFmtId="0" fontId="13" fillId="0" borderId="0" xfId="0" applyFont="1" applyFill="1" applyAlignment="1">
      <alignment horizontal="right"/>
    </xf>
    <xf numFmtId="1" fontId="12" fillId="7" borderId="6" xfId="0" applyNumberFormat="1" applyFont="1" applyFill="1" applyBorder="1"/>
    <xf numFmtId="1" fontId="20" fillId="5" borderId="6" xfId="0" applyNumberFormat="1" applyFont="1" applyFill="1" applyBorder="1"/>
    <xf numFmtId="1" fontId="3" fillId="5" borderId="29" xfId="0" applyNumberFormat="1" applyFont="1" applyFill="1" applyBorder="1"/>
    <xf numFmtId="1" fontId="14" fillId="2" borderId="29" xfId="0" applyNumberFormat="1" applyFont="1" applyFill="1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13" fillId="8" borderId="44" xfId="0" applyFont="1" applyFill="1" applyBorder="1"/>
    <xf numFmtId="0" fontId="13" fillId="8" borderId="45" xfId="0" applyFont="1" applyFill="1" applyBorder="1" applyAlignment="1">
      <alignment horizontal="center"/>
    </xf>
    <xf numFmtId="0" fontId="13" fillId="8" borderId="14" xfId="0" applyFont="1" applyFill="1" applyBorder="1" applyAlignment="1">
      <alignment horizontal="center"/>
    </xf>
    <xf numFmtId="0" fontId="13" fillId="8" borderId="15" xfId="0" applyFont="1" applyFill="1" applyBorder="1" applyAlignment="1">
      <alignment horizontal="right"/>
    </xf>
    <xf numFmtId="0" fontId="13" fillId="8" borderId="11" xfId="0" applyFont="1" applyFill="1" applyBorder="1"/>
    <xf numFmtId="1" fontId="13" fillId="8" borderId="9" xfId="0" applyNumberFormat="1" applyFont="1" applyFill="1" applyBorder="1"/>
    <xf numFmtId="1" fontId="13" fillId="8" borderId="15" xfId="0" applyNumberFormat="1" applyFont="1" applyFill="1" applyBorder="1"/>
    <xf numFmtId="0" fontId="13" fillId="8" borderId="15" xfId="0" applyFont="1" applyFill="1" applyBorder="1"/>
    <xf numFmtId="1" fontId="13" fillId="8" borderId="8" xfId="0" applyNumberFormat="1" applyFont="1" applyFill="1" applyBorder="1"/>
    <xf numFmtId="1" fontId="10" fillId="8" borderId="8" xfId="0" applyNumberFormat="1" applyFont="1" applyFill="1" applyBorder="1"/>
    <xf numFmtId="1" fontId="2" fillId="8" borderId="11" xfId="0" applyNumberFormat="1" applyFont="1" applyFill="1" applyBorder="1" applyAlignment="1">
      <alignment horizontal="right"/>
    </xf>
    <xf numFmtId="0" fontId="22" fillId="0" borderId="5" xfId="0" applyFont="1" applyFill="1" applyBorder="1"/>
    <xf numFmtId="0" fontId="22" fillId="8" borderId="5" xfId="0" applyFont="1" applyFill="1" applyBorder="1"/>
    <xf numFmtId="0" fontId="22" fillId="8" borderId="28" xfId="0" applyFont="1" applyFill="1" applyBorder="1" applyAlignment="1">
      <alignment horizontal="center"/>
    </xf>
    <xf numFmtId="0" fontId="22" fillId="8" borderId="21" xfId="0" applyFont="1" applyFill="1" applyBorder="1"/>
    <xf numFmtId="0" fontId="22" fillId="8" borderId="46" xfId="0" applyFont="1" applyFill="1" applyBorder="1" applyAlignment="1">
      <alignment horizontal="center"/>
    </xf>
    <xf numFmtId="0" fontId="22" fillId="8" borderId="16" xfId="0" applyFont="1" applyFill="1" applyBorder="1" applyAlignment="1">
      <alignment horizontal="center"/>
    </xf>
    <xf numFmtId="0" fontId="22" fillId="8" borderId="17" xfId="0" applyFont="1" applyFill="1" applyBorder="1" applyAlignment="1">
      <alignment horizontal="right"/>
    </xf>
    <xf numFmtId="1" fontId="22" fillId="8" borderId="38" xfId="0" applyNumberFormat="1" applyFont="1" applyFill="1" applyBorder="1"/>
    <xf numFmtId="1" fontId="22" fillId="8" borderId="17" xfId="0" applyNumberFormat="1" applyFont="1" applyFill="1" applyBorder="1"/>
    <xf numFmtId="1" fontId="22" fillId="8" borderId="21" xfId="0" applyNumberFormat="1" applyFont="1" applyFill="1" applyBorder="1"/>
    <xf numFmtId="1" fontId="23" fillId="8" borderId="21" xfId="0" applyNumberFormat="1" applyFont="1" applyFill="1" applyBorder="1"/>
    <xf numFmtId="1" fontId="24" fillId="8" borderId="20" xfId="0" applyNumberFormat="1" applyFont="1" applyFill="1" applyBorder="1" applyAlignment="1">
      <alignment horizontal="right"/>
    </xf>
    <xf numFmtId="1" fontId="24" fillId="8" borderId="47" xfId="0" applyNumberFormat="1" applyFont="1" applyFill="1" applyBorder="1" applyAlignment="1">
      <alignment horizontal="center"/>
    </xf>
    <xf numFmtId="0" fontId="22" fillId="0" borderId="28" xfId="0" applyFont="1" applyFill="1" applyBorder="1" applyAlignment="1">
      <alignment horizontal="center"/>
    </xf>
    <xf numFmtId="0" fontId="22" fillId="0" borderId="35" xfId="0" applyFont="1" applyFill="1" applyBorder="1" applyAlignment="1">
      <alignment horizontal="center"/>
    </xf>
    <xf numFmtId="0" fontId="22" fillId="0" borderId="13" xfId="0" applyFont="1" applyFill="1" applyBorder="1" applyAlignment="1">
      <alignment horizontal="center"/>
    </xf>
    <xf numFmtId="0" fontId="22" fillId="0" borderId="7" xfId="0" applyFont="1" applyFill="1" applyBorder="1" applyAlignment="1">
      <alignment horizontal="right"/>
    </xf>
    <xf numFmtId="0" fontId="22" fillId="0" borderId="10" xfId="0" applyFont="1" applyFill="1" applyBorder="1"/>
    <xf numFmtId="1" fontId="22" fillId="0" borderId="6" xfId="0" applyNumberFormat="1" applyFont="1" applyFill="1" applyBorder="1"/>
    <xf numFmtId="1" fontId="22" fillId="0" borderId="7" xfId="0" applyNumberFormat="1" applyFont="1" applyFill="1" applyBorder="1"/>
    <xf numFmtId="0" fontId="22" fillId="0" borderId="7" xfId="0" applyFont="1" applyFill="1" applyBorder="1"/>
    <xf numFmtId="1" fontId="22" fillId="0" borderId="5" xfId="0" applyNumberFormat="1" applyFont="1" applyFill="1" applyBorder="1"/>
    <xf numFmtId="1" fontId="23" fillId="0" borderId="5" xfId="0" applyNumberFormat="1" applyFont="1" applyFill="1" applyBorder="1"/>
    <xf numFmtId="1" fontId="24" fillId="0" borderId="10" xfId="0" applyNumberFormat="1" applyFont="1" applyFill="1" applyBorder="1" applyAlignment="1">
      <alignment horizontal="right"/>
    </xf>
    <xf numFmtId="1" fontId="24" fillId="0" borderId="40" xfId="0" applyNumberFormat="1" applyFont="1" applyFill="1" applyBorder="1" applyAlignment="1">
      <alignment horizontal="center"/>
    </xf>
    <xf numFmtId="1" fontId="22" fillId="0" borderId="10" xfId="0" applyNumberFormat="1" applyFont="1" applyFill="1" applyBorder="1"/>
    <xf numFmtId="0" fontId="22" fillId="8" borderId="35" xfId="0" applyFont="1" applyFill="1" applyBorder="1" applyAlignment="1">
      <alignment horizontal="center"/>
    </xf>
    <xf numFmtId="0" fontId="22" fillId="8" borderId="13" xfId="0" applyFont="1" applyFill="1" applyBorder="1" applyAlignment="1">
      <alignment horizontal="center"/>
    </xf>
    <xf numFmtId="0" fontId="22" fillId="8" borderId="7" xfId="0" applyFont="1" applyFill="1" applyBorder="1" applyAlignment="1">
      <alignment horizontal="right"/>
    </xf>
    <xf numFmtId="1" fontId="22" fillId="8" borderId="6" xfId="0" applyNumberFormat="1" applyFont="1" applyFill="1" applyBorder="1"/>
    <xf numFmtId="1" fontId="22" fillId="8" borderId="7" xfId="0" applyNumberFormat="1" applyFont="1" applyFill="1" applyBorder="1"/>
    <xf numFmtId="1" fontId="22" fillId="8" borderId="5" xfId="0" applyNumberFormat="1" applyFont="1" applyFill="1" applyBorder="1"/>
    <xf numFmtId="1" fontId="23" fillId="8" borderId="5" xfId="0" applyNumberFormat="1" applyFont="1" applyFill="1" applyBorder="1"/>
    <xf numFmtId="1" fontId="24" fillId="8" borderId="10" xfId="0" applyNumberFormat="1" applyFont="1" applyFill="1" applyBorder="1" applyAlignment="1">
      <alignment horizontal="right"/>
    </xf>
    <xf numFmtId="1" fontId="24" fillId="8" borderId="40" xfId="0" applyNumberFormat="1" applyFont="1" applyFill="1" applyBorder="1" applyAlignment="1">
      <alignment horizontal="center"/>
    </xf>
    <xf numFmtId="0" fontId="22" fillId="8" borderId="10" xfId="0" applyFont="1" applyFill="1" applyBorder="1"/>
    <xf numFmtId="0" fontId="22" fillId="8" borderId="7" xfId="0" applyFont="1" applyFill="1" applyBorder="1"/>
    <xf numFmtId="1" fontId="1" fillId="4" borderId="6" xfId="0" applyNumberFormat="1" applyFont="1" applyFill="1" applyBorder="1"/>
    <xf numFmtId="1" fontId="0" fillId="4" borderId="6" xfId="0" applyNumberFormat="1" applyFill="1" applyBorder="1"/>
    <xf numFmtId="1" fontId="1" fillId="4" borderId="29" xfId="0" applyNumberFormat="1" applyFont="1" applyFill="1" applyBorder="1"/>
    <xf numFmtId="1" fontId="2" fillId="4" borderId="3" xfId="0" applyNumberFormat="1" applyFont="1" applyFill="1" applyBorder="1" applyAlignment="1">
      <alignment horizontal="center" vertical="center" wrapText="1"/>
    </xf>
    <xf numFmtId="1" fontId="0" fillId="4" borderId="31" xfId="0" applyNumberFormat="1" applyFill="1" applyBorder="1"/>
    <xf numFmtId="1" fontId="3" fillId="4" borderId="3" xfId="0" applyNumberFormat="1" applyFont="1" applyFill="1" applyBorder="1"/>
    <xf numFmtId="0" fontId="13" fillId="8" borderId="48" xfId="0" applyFont="1" applyFill="1" applyBorder="1" applyAlignment="1">
      <alignment horizontal="center"/>
    </xf>
    <xf numFmtId="1" fontId="12" fillId="2" borderId="6" xfId="0" applyNumberFormat="1" applyFont="1" applyFill="1" applyBorder="1"/>
    <xf numFmtId="1" fontId="22" fillId="8" borderId="10" xfId="0" applyNumberFormat="1" applyFont="1" applyFill="1" applyBorder="1"/>
    <xf numFmtId="1" fontId="20" fillId="2" borderId="6" xfId="0" applyNumberFormat="1" applyFont="1" applyFill="1" applyBorder="1"/>
    <xf numFmtId="1" fontId="0" fillId="6" borderId="6" xfId="0" applyNumberFormat="1" applyFill="1" applyBorder="1"/>
    <xf numFmtId="1" fontId="26" fillId="6" borderId="6" xfId="0" applyNumberFormat="1" applyFont="1" applyFill="1" applyBorder="1"/>
    <xf numFmtId="1" fontId="0" fillId="6" borderId="29" xfId="0" applyNumberFormat="1" applyFill="1" applyBorder="1"/>
    <xf numFmtId="1" fontId="25" fillId="6" borderId="3" xfId="0" applyNumberFormat="1" applyFont="1" applyFill="1" applyBorder="1" applyAlignment="1">
      <alignment horizontal="center" vertical="center" wrapText="1"/>
    </xf>
    <xf numFmtId="1" fontId="12" fillId="6" borderId="31" xfId="0" applyNumberFormat="1" applyFont="1" applyFill="1" applyBorder="1"/>
    <xf numFmtId="1" fontId="27" fillId="6" borderId="3" xfId="0" applyNumberFormat="1" applyFont="1" applyFill="1" applyBorder="1"/>
    <xf numFmtId="1" fontId="14" fillId="5" borderId="6" xfId="0" applyNumberFormat="1" applyFont="1" applyFill="1" applyBorder="1"/>
    <xf numFmtId="1" fontId="0" fillId="0" borderId="0" xfId="0" applyNumberFormat="1" applyFill="1" applyBorder="1"/>
    <xf numFmtId="1" fontId="20" fillId="3" borderId="6" xfId="0" applyNumberFormat="1" applyFont="1" applyFill="1" applyBorder="1"/>
    <xf numFmtId="1" fontId="21" fillId="3" borderId="6" xfId="0" applyNumberFormat="1" applyFont="1" applyFill="1" applyBorder="1"/>
    <xf numFmtId="1" fontId="12" fillId="7" borderId="10" xfId="0" applyNumberFormat="1" applyFont="1" applyFill="1" applyBorder="1"/>
    <xf numFmtId="1" fontId="14" fillId="2" borderId="6" xfId="0" applyNumberFormat="1" applyFont="1" applyFill="1" applyBorder="1"/>
    <xf numFmtId="1" fontId="2" fillId="3" borderId="4" xfId="0" applyNumberFormat="1" applyFont="1" applyFill="1" applyBorder="1" applyAlignment="1">
      <alignment horizontal="center" vertical="center" wrapText="1"/>
    </xf>
    <xf numFmtId="1" fontId="0" fillId="3" borderId="18" xfId="0" applyNumberFormat="1" applyFill="1" applyBorder="1"/>
    <xf numFmtId="1" fontId="0" fillId="3" borderId="7" xfId="0" applyNumberFormat="1" applyFill="1" applyBorder="1"/>
    <xf numFmtId="1" fontId="0" fillId="3" borderId="32" xfId="0" applyNumberFormat="1" applyFill="1" applyBorder="1"/>
    <xf numFmtId="1" fontId="3" fillId="3" borderId="4" xfId="0" applyNumberFormat="1" applyFont="1" applyFill="1" applyBorder="1"/>
    <xf numFmtId="1" fontId="14" fillId="7" borderId="6" xfId="0" applyNumberFormat="1" applyFont="1" applyFill="1" applyBorder="1"/>
    <xf numFmtId="1" fontId="21" fillId="5" borderId="6" xfId="0" applyNumberFormat="1" applyFont="1" applyFill="1" applyBorder="1"/>
    <xf numFmtId="1" fontId="3" fillId="3" borderId="7" xfId="0" applyNumberFormat="1" applyFont="1" applyFill="1" applyBorder="1"/>
    <xf numFmtId="0" fontId="22" fillId="8" borderId="49" xfId="0" applyFont="1" applyFill="1" applyBorder="1"/>
    <xf numFmtId="0" fontId="22" fillId="8" borderId="17" xfId="0" applyFont="1" applyFill="1" applyBorder="1"/>
    <xf numFmtId="1" fontId="0" fillId="7" borderId="20" xfId="0" applyNumberFormat="1" applyFill="1" applyBorder="1"/>
    <xf numFmtId="1" fontId="12" fillId="7" borderId="29" xfId="0" applyNumberFormat="1" applyFont="1" applyFill="1" applyBorder="1"/>
    <xf numFmtId="1" fontId="20" fillId="3" borderId="29" xfId="0" applyNumberFormat="1" applyFont="1" applyFill="1" applyBorder="1"/>
    <xf numFmtId="1" fontId="12" fillId="5" borderId="29" xfId="0" applyNumberFormat="1" applyFont="1" applyFill="1" applyBorder="1"/>
    <xf numFmtId="1" fontId="12" fillId="3" borderId="29" xfId="0" applyNumberFormat="1" applyFont="1" applyFill="1" applyBorder="1"/>
    <xf numFmtId="1" fontId="12" fillId="2" borderId="29" xfId="0" applyNumberFormat="1" applyFont="1" applyFill="1" applyBorder="1"/>
    <xf numFmtId="1" fontId="1" fillId="7" borderId="29" xfId="0" applyNumberFormat="1" applyFont="1" applyFill="1" applyBorder="1"/>
    <xf numFmtId="1" fontId="3" fillId="7" borderId="29" xfId="0" applyNumberFormat="1" applyFont="1" applyFill="1" applyBorder="1"/>
    <xf numFmtId="1" fontId="1" fillId="3" borderId="7" xfId="0" applyNumberFormat="1" applyFont="1" applyFill="1" applyBorder="1"/>
    <xf numFmtId="1" fontId="2" fillId="2" borderId="4" xfId="0" applyNumberFormat="1" applyFont="1" applyFill="1" applyBorder="1" applyAlignment="1">
      <alignment horizontal="center" vertical="center" wrapText="1"/>
    </xf>
    <xf numFmtId="1" fontId="0" fillId="2" borderId="18" xfId="0" applyNumberFormat="1" applyFill="1" applyBorder="1"/>
    <xf numFmtId="1" fontId="0" fillId="2" borderId="7" xfId="0" applyNumberFormat="1" applyFill="1" applyBorder="1"/>
    <xf numFmtId="1" fontId="1" fillId="2" borderId="7" xfId="0" applyNumberFormat="1" applyFont="1" applyFill="1" applyBorder="1"/>
    <xf numFmtId="1" fontId="12" fillId="2" borderId="7" xfId="0" applyNumberFormat="1" applyFont="1" applyFill="1" applyBorder="1"/>
    <xf numFmtId="1" fontId="0" fillId="2" borderId="32" xfId="0" applyNumberFormat="1" applyFill="1" applyBorder="1"/>
    <xf numFmtId="1" fontId="3" fillId="2" borderId="4" xfId="0" applyNumberFormat="1" applyFont="1" applyFill="1" applyBorder="1"/>
    <xf numFmtId="1" fontId="3" fillId="0" borderId="0" xfId="0" applyNumberFormat="1" applyFont="1" applyFill="1"/>
    <xf numFmtId="1" fontId="0" fillId="0" borderId="5" xfId="0" applyNumberFormat="1" applyBorder="1"/>
    <xf numFmtId="1" fontId="3" fillId="0" borderId="6" xfId="0" applyNumberFormat="1" applyFont="1" applyFill="1" applyBorder="1"/>
    <xf numFmtId="0" fontId="0" fillId="0" borderId="5" xfId="0" applyBorder="1"/>
    <xf numFmtId="0" fontId="4" fillId="0" borderId="0" xfId="1" applyAlignment="1" applyProtection="1">
      <alignment horizontal="left"/>
    </xf>
    <xf numFmtId="0" fontId="0" fillId="0" borderId="0" xfId="0" applyAlignment="1">
      <alignment horizontal="left"/>
    </xf>
    <xf numFmtId="194" fontId="0" fillId="0" borderId="0" xfId="0" applyNumberFormat="1" applyAlignment="1">
      <alignment horizontal="left"/>
    </xf>
    <xf numFmtId="0" fontId="0" fillId="0" borderId="28" xfId="0" applyFill="1" applyBorder="1" applyAlignment="1">
      <alignment horizontal="left"/>
    </xf>
    <xf numFmtId="0" fontId="0" fillId="0" borderId="35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chartsheet" Target="chartsheets/sheet1.xml"/><Relationship Id="rId69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externalLink" Target="externalLinks/externalLink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9149722735674676E-2"/>
          <c:y val="2.9891304347826088E-2"/>
          <c:w val="0.60998151571164505"/>
          <c:h val="0.90081521739130432"/>
        </c:manualLayout>
      </c:layout>
      <c:lineChart>
        <c:grouping val="standard"/>
        <c:ser>
          <c:idx val="2"/>
          <c:order val="0"/>
          <c:tx>
            <c:strRef>
              <c:f>Storico!$C$4</c:f>
              <c:strCache>
                <c:ptCount val="1"/>
                <c:pt idx="0">
                  <c:v>BONI DAVIDE</c:v>
                </c:pt>
              </c:strCache>
            </c:strRef>
          </c:tx>
          <c:spPr>
            <a:ln w="25400">
              <a:solidFill>
                <a:srgbClr val="FFCC00"/>
              </a:solidFill>
              <a:prstDash val="solid"/>
            </a:ln>
          </c:spPr>
          <c:marker>
            <c:symbol val="none"/>
          </c:marker>
          <c:cat>
            <c:strRef>
              <c:f>Storico!$D$3:$Y$3</c:f>
              <c:strCache>
                <c:ptCount val="18"/>
                <c:pt idx="0">
                  <c:v>05-01</c:v>
                </c:pt>
                <c:pt idx="1">
                  <c:v>05-11</c:v>
                </c:pt>
                <c:pt idx="2">
                  <c:v>05-18</c:v>
                </c:pt>
                <c:pt idx="3">
                  <c:v>05-25</c:v>
                </c:pt>
                <c:pt idx="4">
                  <c:v>06-02</c:v>
                </c:pt>
                <c:pt idx="5">
                  <c:v>06-08</c:v>
                </c:pt>
                <c:pt idx="6">
                  <c:v>06-15</c:v>
                </c:pt>
                <c:pt idx="7">
                  <c:v>06-22</c:v>
                </c:pt>
                <c:pt idx="8">
                  <c:v>06-29</c:v>
                </c:pt>
                <c:pt idx="9">
                  <c:v>07-06</c:v>
                </c:pt>
                <c:pt idx="10">
                  <c:v>07-20</c:v>
                </c:pt>
                <c:pt idx="11">
                  <c:v>07-27</c:v>
                </c:pt>
                <c:pt idx="12">
                  <c:v>08-03</c:v>
                </c:pt>
                <c:pt idx="13">
                  <c:v>08-24</c:v>
                </c:pt>
                <c:pt idx="14">
                  <c:v>08-31</c:v>
                </c:pt>
                <c:pt idx="15">
                  <c:v>09-07</c:v>
                </c:pt>
                <c:pt idx="16">
                  <c:v>09-14</c:v>
                </c:pt>
                <c:pt idx="17">
                  <c:v>09-21</c:v>
                </c:pt>
              </c:strCache>
            </c:strRef>
          </c:cat>
          <c:val>
            <c:numRef>
              <c:f>Storico!$D$4:$Y$4</c:f>
              <c:numCache>
                <c:formatCode>General</c:formatCode>
                <c:ptCount val="22"/>
                <c:pt idx="0">
                  <c:v>1078.0006372534572</c:v>
                </c:pt>
                <c:pt idx="1">
                  <c:v>1078.0006372534572</c:v>
                </c:pt>
                <c:pt idx="2">
                  <c:v>1392.4542455008796</c:v>
                </c:pt>
                <c:pt idx="3" formatCode="0">
                  <c:v>1392.4542455008796</c:v>
                </c:pt>
                <c:pt idx="4">
                  <c:v>1709.0256740723084</c:v>
                </c:pt>
                <c:pt idx="5">
                  <c:v>2044.1614186419602</c:v>
                </c:pt>
                <c:pt idx="6" formatCode="0">
                  <c:v>2044.1614186419602</c:v>
                </c:pt>
                <c:pt idx="7" formatCode="0">
                  <c:v>2074.1614186419602</c:v>
                </c:pt>
                <c:pt idx="8" formatCode="0">
                  <c:v>2092.1614186419602</c:v>
                </c:pt>
                <c:pt idx="9" formatCode="0">
                  <c:v>2239.3253034398658</c:v>
                </c:pt>
                <c:pt idx="10">
                  <c:v>2431.4632344743486</c:v>
                </c:pt>
                <c:pt idx="11" formatCode="0">
                  <c:v>2431.4632344743486</c:v>
                </c:pt>
                <c:pt idx="12" formatCode="0">
                  <c:v>2431.4632344743486</c:v>
                </c:pt>
                <c:pt idx="13" formatCode="0">
                  <c:v>2431.4632344743486</c:v>
                </c:pt>
                <c:pt idx="14" formatCode="0">
                  <c:v>2446</c:v>
                </c:pt>
                <c:pt idx="15" formatCode="0">
                  <c:v>2474</c:v>
                </c:pt>
                <c:pt idx="16" formatCode="0">
                  <c:v>2702</c:v>
                </c:pt>
                <c:pt idx="17" formatCode="0">
                  <c:v>2770</c:v>
                </c:pt>
              </c:numCache>
            </c:numRef>
          </c:val>
        </c:ser>
        <c:ser>
          <c:idx val="3"/>
          <c:order val="1"/>
          <c:tx>
            <c:strRef>
              <c:f>Storico!$C$5</c:f>
              <c:strCache>
                <c:ptCount val="1"/>
                <c:pt idx="0">
                  <c:v>GARZONI ETTORE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cat>
            <c:strRef>
              <c:f>Storico!$D$3:$Y$3</c:f>
              <c:strCache>
                <c:ptCount val="18"/>
                <c:pt idx="0">
                  <c:v>05-01</c:v>
                </c:pt>
                <c:pt idx="1">
                  <c:v>05-11</c:v>
                </c:pt>
                <c:pt idx="2">
                  <c:v>05-18</c:v>
                </c:pt>
                <c:pt idx="3">
                  <c:v>05-25</c:v>
                </c:pt>
                <c:pt idx="4">
                  <c:v>06-02</c:v>
                </c:pt>
                <c:pt idx="5">
                  <c:v>06-08</c:v>
                </c:pt>
                <c:pt idx="6">
                  <c:v>06-15</c:v>
                </c:pt>
                <c:pt idx="7">
                  <c:v>06-22</c:v>
                </c:pt>
                <c:pt idx="8">
                  <c:v>06-29</c:v>
                </c:pt>
                <c:pt idx="9">
                  <c:v>07-06</c:v>
                </c:pt>
                <c:pt idx="10">
                  <c:v>07-20</c:v>
                </c:pt>
                <c:pt idx="11">
                  <c:v>07-27</c:v>
                </c:pt>
                <c:pt idx="12">
                  <c:v>08-03</c:v>
                </c:pt>
                <c:pt idx="13">
                  <c:v>08-24</c:v>
                </c:pt>
                <c:pt idx="14">
                  <c:v>08-31</c:v>
                </c:pt>
                <c:pt idx="15">
                  <c:v>09-07</c:v>
                </c:pt>
                <c:pt idx="16">
                  <c:v>09-14</c:v>
                </c:pt>
                <c:pt idx="17">
                  <c:v>09-21</c:v>
                </c:pt>
              </c:strCache>
            </c:strRef>
          </c:cat>
          <c:val>
            <c:numRef>
              <c:f>Storico!$D$5:$Y$5</c:f>
              <c:numCache>
                <c:formatCode>General</c:formatCode>
                <c:ptCount val="22"/>
                <c:pt idx="1">
                  <c:v>367</c:v>
                </c:pt>
                <c:pt idx="2">
                  <c:v>649.3752694334089</c:v>
                </c:pt>
                <c:pt idx="3" formatCode="0">
                  <c:v>877.47914008505029</c:v>
                </c:pt>
                <c:pt idx="4" formatCode="0">
                  <c:v>877.47914008505029</c:v>
                </c:pt>
                <c:pt idx="5">
                  <c:v>1751.9218602575747</c:v>
                </c:pt>
                <c:pt idx="6" formatCode="0">
                  <c:v>1751.9218602575747</c:v>
                </c:pt>
                <c:pt idx="7" formatCode="0">
                  <c:v>2102.3590461872227</c:v>
                </c:pt>
                <c:pt idx="8" formatCode="0">
                  <c:v>2267.7200802670732</c:v>
                </c:pt>
                <c:pt idx="9" formatCode="0">
                  <c:v>2308.6635132672986</c:v>
                </c:pt>
                <c:pt idx="10">
                  <c:v>2532.4998598809589</c:v>
                </c:pt>
                <c:pt idx="11" formatCode="0">
                  <c:v>2592.4998598809589</c:v>
                </c:pt>
                <c:pt idx="12" formatCode="0">
                  <c:v>2592.4998598809589</c:v>
                </c:pt>
                <c:pt idx="13" formatCode="0">
                  <c:v>2592.4998598809589</c:v>
                </c:pt>
                <c:pt idx="14" formatCode="0">
                  <c:v>2704</c:v>
                </c:pt>
                <c:pt idx="15" formatCode="0">
                  <c:v>2704</c:v>
                </c:pt>
                <c:pt idx="16" formatCode="0">
                  <c:v>2704</c:v>
                </c:pt>
                <c:pt idx="17" formatCode="0">
                  <c:v>2767</c:v>
                </c:pt>
              </c:numCache>
            </c:numRef>
          </c:val>
        </c:ser>
        <c:ser>
          <c:idx val="4"/>
          <c:order val="2"/>
          <c:tx>
            <c:strRef>
              <c:f>Storico!$C$6</c:f>
              <c:strCache>
                <c:ptCount val="1"/>
                <c:pt idx="0">
                  <c:v>TOSI MARCO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strRef>
              <c:f>Storico!$D$3:$Y$3</c:f>
              <c:strCache>
                <c:ptCount val="18"/>
                <c:pt idx="0">
                  <c:v>05-01</c:v>
                </c:pt>
                <c:pt idx="1">
                  <c:v>05-11</c:v>
                </c:pt>
                <c:pt idx="2">
                  <c:v>05-18</c:v>
                </c:pt>
                <c:pt idx="3">
                  <c:v>05-25</c:v>
                </c:pt>
                <c:pt idx="4">
                  <c:v>06-02</c:v>
                </c:pt>
                <c:pt idx="5">
                  <c:v>06-08</c:v>
                </c:pt>
                <c:pt idx="6">
                  <c:v>06-15</c:v>
                </c:pt>
                <c:pt idx="7">
                  <c:v>06-22</c:v>
                </c:pt>
                <c:pt idx="8">
                  <c:v>06-29</c:v>
                </c:pt>
                <c:pt idx="9">
                  <c:v>07-06</c:v>
                </c:pt>
                <c:pt idx="10">
                  <c:v>07-20</c:v>
                </c:pt>
                <c:pt idx="11">
                  <c:v>07-27</c:v>
                </c:pt>
                <c:pt idx="12">
                  <c:v>08-03</c:v>
                </c:pt>
                <c:pt idx="13">
                  <c:v>08-24</c:v>
                </c:pt>
                <c:pt idx="14">
                  <c:v>08-31</c:v>
                </c:pt>
                <c:pt idx="15">
                  <c:v>09-07</c:v>
                </c:pt>
                <c:pt idx="16">
                  <c:v>09-14</c:v>
                </c:pt>
                <c:pt idx="17">
                  <c:v>09-21</c:v>
                </c:pt>
              </c:strCache>
            </c:strRef>
          </c:cat>
          <c:val>
            <c:numRef>
              <c:f>Storico!$D$6:$Y$6</c:f>
              <c:numCache>
                <c:formatCode>General</c:formatCode>
                <c:ptCount val="22"/>
                <c:pt idx="5">
                  <c:v>351.51628099851007</c:v>
                </c:pt>
                <c:pt idx="6" formatCode="0">
                  <c:v>695.48916790597991</c:v>
                </c:pt>
                <c:pt idx="7" formatCode="0">
                  <c:v>1143.8241762811892</c:v>
                </c:pt>
                <c:pt idx="8" formatCode="0">
                  <c:v>1504.5583804933995</c:v>
                </c:pt>
                <c:pt idx="9" formatCode="0">
                  <c:v>1855.5522533177286</c:v>
                </c:pt>
                <c:pt idx="10">
                  <c:v>2237.6805856351516</c:v>
                </c:pt>
                <c:pt idx="11" formatCode="0">
                  <c:v>2309.5615016725505</c:v>
                </c:pt>
                <c:pt idx="12" formatCode="0">
                  <c:v>2309.5615016725505</c:v>
                </c:pt>
                <c:pt idx="13" formatCode="0">
                  <c:v>2340</c:v>
                </c:pt>
                <c:pt idx="14" formatCode="0">
                  <c:v>2340</c:v>
                </c:pt>
                <c:pt idx="15" formatCode="0">
                  <c:v>2340</c:v>
                </c:pt>
                <c:pt idx="16" formatCode="0">
                  <c:v>2340</c:v>
                </c:pt>
                <c:pt idx="17" formatCode="0">
                  <c:v>2414</c:v>
                </c:pt>
              </c:numCache>
            </c:numRef>
          </c:val>
        </c:ser>
        <c:ser>
          <c:idx val="5"/>
          <c:order val="3"/>
          <c:tx>
            <c:strRef>
              <c:f>Storico!$C$7</c:f>
              <c:strCache>
                <c:ptCount val="1"/>
                <c:pt idx="0">
                  <c:v>PASINI CESARE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Storico!$D$3:$Y$3</c:f>
              <c:strCache>
                <c:ptCount val="18"/>
                <c:pt idx="0">
                  <c:v>05-01</c:v>
                </c:pt>
                <c:pt idx="1">
                  <c:v>05-11</c:v>
                </c:pt>
                <c:pt idx="2">
                  <c:v>05-18</c:v>
                </c:pt>
                <c:pt idx="3">
                  <c:v>05-25</c:v>
                </c:pt>
                <c:pt idx="4">
                  <c:v>06-02</c:v>
                </c:pt>
                <c:pt idx="5">
                  <c:v>06-08</c:v>
                </c:pt>
                <c:pt idx="6">
                  <c:v>06-15</c:v>
                </c:pt>
                <c:pt idx="7">
                  <c:v>06-22</c:v>
                </c:pt>
                <c:pt idx="8">
                  <c:v>06-29</c:v>
                </c:pt>
                <c:pt idx="9">
                  <c:v>07-06</c:v>
                </c:pt>
                <c:pt idx="10">
                  <c:v>07-20</c:v>
                </c:pt>
                <c:pt idx="11">
                  <c:v>07-27</c:v>
                </c:pt>
                <c:pt idx="12">
                  <c:v>08-03</c:v>
                </c:pt>
                <c:pt idx="13">
                  <c:v>08-24</c:v>
                </c:pt>
                <c:pt idx="14">
                  <c:v>08-31</c:v>
                </c:pt>
                <c:pt idx="15">
                  <c:v>09-07</c:v>
                </c:pt>
                <c:pt idx="16">
                  <c:v>09-14</c:v>
                </c:pt>
                <c:pt idx="17">
                  <c:v>09-21</c:v>
                </c:pt>
              </c:strCache>
            </c:strRef>
          </c:cat>
          <c:val>
            <c:numRef>
              <c:f>Storico!$D$7:$Y$7</c:f>
              <c:numCache>
                <c:formatCode>General</c:formatCode>
                <c:ptCount val="22"/>
                <c:pt idx="11" formatCode="0">
                  <c:v>841</c:v>
                </c:pt>
                <c:pt idx="12" formatCode="0">
                  <c:v>1172.8378511311116</c:v>
                </c:pt>
                <c:pt idx="13" formatCode="0">
                  <c:v>1172.8378511311116</c:v>
                </c:pt>
                <c:pt idx="14" formatCode="0">
                  <c:v>1614</c:v>
                </c:pt>
                <c:pt idx="15" formatCode="0">
                  <c:v>1804</c:v>
                </c:pt>
                <c:pt idx="16" formatCode="0">
                  <c:v>1804</c:v>
                </c:pt>
                <c:pt idx="17" formatCode="0">
                  <c:v>2132</c:v>
                </c:pt>
              </c:numCache>
            </c:numRef>
          </c:val>
        </c:ser>
        <c:ser>
          <c:idx val="6"/>
          <c:order val="4"/>
          <c:tx>
            <c:strRef>
              <c:f>Storico!$C$8</c:f>
              <c:strCache>
                <c:ptCount val="1"/>
                <c:pt idx="0">
                  <c:v>TELLAROLI NICOLA</c:v>
                </c:pt>
              </c:strCache>
            </c:strRef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strRef>
              <c:f>Storico!$D$3:$Y$3</c:f>
              <c:strCache>
                <c:ptCount val="18"/>
                <c:pt idx="0">
                  <c:v>05-01</c:v>
                </c:pt>
                <c:pt idx="1">
                  <c:v>05-11</c:v>
                </c:pt>
                <c:pt idx="2">
                  <c:v>05-18</c:v>
                </c:pt>
                <c:pt idx="3">
                  <c:v>05-25</c:v>
                </c:pt>
                <c:pt idx="4">
                  <c:v>06-02</c:v>
                </c:pt>
                <c:pt idx="5">
                  <c:v>06-08</c:v>
                </c:pt>
                <c:pt idx="6">
                  <c:v>06-15</c:v>
                </c:pt>
                <c:pt idx="7">
                  <c:v>06-22</c:v>
                </c:pt>
                <c:pt idx="8">
                  <c:v>06-29</c:v>
                </c:pt>
                <c:pt idx="9">
                  <c:v>07-06</c:v>
                </c:pt>
                <c:pt idx="10">
                  <c:v>07-20</c:v>
                </c:pt>
                <c:pt idx="11">
                  <c:v>07-27</c:v>
                </c:pt>
                <c:pt idx="12">
                  <c:v>08-03</c:v>
                </c:pt>
                <c:pt idx="13">
                  <c:v>08-24</c:v>
                </c:pt>
                <c:pt idx="14">
                  <c:v>08-31</c:v>
                </c:pt>
                <c:pt idx="15">
                  <c:v>09-07</c:v>
                </c:pt>
                <c:pt idx="16">
                  <c:v>09-14</c:v>
                </c:pt>
                <c:pt idx="17">
                  <c:v>09-21</c:v>
                </c:pt>
              </c:strCache>
            </c:strRef>
          </c:cat>
          <c:val>
            <c:numRef>
              <c:f>Storico!$D$8:$Y$8</c:f>
              <c:numCache>
                <c:formatCode>General</c:formatCode>
                <c:ptCount val="22"/>
                <c:pt idx="0">
                  <c:v>401</c:v>
                </c:pt>
                <c:pt idx="1">
                  <c:v>928.36516918887742</c:v>
                </c:pt>
                <c:pt idx="2">
                  <c:v>928.36516918887742</c:v>
                </c:pt>
                <c:pt idx="3" formatCode="0">
                  <c:v>928.36516918887742</c:v>
                </c:pt>
                <c:pt idx="4" formatCode="0">
                  <c:v>928.36516918887742</c:v>
                </c:pt>
                <c:pt idx="5" formatCode="0">
                  <c:v>928.36516918887742</c:v>
                </c:pt>
                <c:pt idx="6" formatCode="0">
                  <c:v>1249.6614135048262</c:v>
                </c:pt>
                <c:pt idx="7" formatCode="0">
                  <c:v>1527.0387881830957</c:v>
                </c:pt>
                <c:pt idx="8" formatCode="0">
                  <c:v>1527.0387881830957</c:v>
                </c:pt>
                <c:pt idx="9" formatCode="0">
                  <c:v>1658.7718887021574</c:v>
                </c:pt>
                <c:pt idx="10">
                  <c:v>1838.0822335297437</c:v>
                </c:pt>
                <c:pt idx="11" formatCode="0">
                  <c:v>1838.0822335297437</c:v>
                </c:pt>
                <c:pt idx="12" formatCode="0">
                  <c:v>1838.0822335297437</c:v>
                </c:pt>
                <c:pt idx="13" formatCode="0">
                  <c:v>1981</c:v>
                </c:pt>
                <c:pt idx="14" formatCode="0">
                  <c:v>1981</c:v>
                </c:pt>
                <c:pt idx="15" formatCode="0">
                  <c:v>1981</c:v>
                </c:pt>
                <c:pt idx="16" formatCode="0">
                  <c:v>1981</c:v>
                </c:pt>
                <c:pt idx="17" formatCode="0">
                  <c:v>1981</c:v>
                </c:pt>
              </c:numCache>
            </c:numRef>
          </c:val>
        </c:ser>
        <c:ser>
          <c:idx val="7"/>
          <c:order val="5"/>
          <c:tx>
            <c:strRef>
              <c:f>Storico!$C$9</c:f>
              <c:strCache>
                <c:ptCount val="1"/>
                <c:pt idx="0">
                  <c:v>ROLLO ITALO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Storico!$D$3:$Y$3</c:f>
              <c:strCache>
                <c:ptCount val="18"/>
                <c:pt idx="0">
                  <c:v>05-01</c:v>
                </c:pt>
                <c:pt idx="1">
                  <c:v>05-11</c:v>
                </c:pt>
                <c:pt idx="2">
                  <c:v>05-18</c:v>
                </c:pt>
                <c:pt idx="3">
                  <c:v>05-25</c:v>
                </c:pt>
                <c:pt idx="4">
                  <c:v>06-02</c:v>
                </c:pt>
                <c:pt idx="5">
                  <c:v>06-08</c:v>
                </c:pt>
                <c:pt idx="6">
                  <c:v>06-15</c:v>
                </c:pt>
                <c:pt idx="7">
                  <c:v>06-22</c:v>
                </c:pt>
                <c:pt idx="8">
                  <c:v>06-29</c:v>
                </c:pt>
                <c:pt idx="9">
                  <c:v>07-06</c:v>
                </c:pt>
                <c:pt idx="10">
                  <c:v>07-20</c:v>
                </c:pt>
                <c:pt idx="11">
                  <c:v>07-27</c:v>
                </c:pt>
                <c:pt idx="12">
                  <c:v>08-03</c:v>
                </c:pt>
                <c:pt idx="13">
                  <c:v>08-24</c:v>
                </c:pt>
                <c:pt idx="14">
                  <c:v>08-31</c:v>
                </c:pt>
                <c:pt idx="15">
                  <c:v>09-07</c:v>
                </c:pt>
                <c:pt idx="16">
                  <c:v>09-14</c:v>
                </c:pt>
                <c:pt idx="17">
                  <c:v>09-21</c:v>
                </c:pt>
              </c:strCache>
            </c:strRef>
          </c:cat>
          <c:val>
            <c:numRef>
              <c:f>Storico!$D$9:$Y$9</c:f>
              <c:numCache>
                <c:formatCode>General</c:formatCode>
                <c:ptCount val="22"/>
                <c:pt idx="2">
                  <c:v>464.40362358725349</c:v>
                </c:pt>
                <c:pt idx="3" formatCode="0">
                  <c:v>639.8360135243604</c:v>
                </c:pt>
                <c:pt idx="4" formatCode="0">
                  <c:v>639.8360135243604</c:v>
                </c:pt>
                <c:pt idx="5" formatCode="0">
                  <c:v>639.8360135243604</c:v>
                </c:pt>
                <c:pt idx="6" formatCode="0">
                  <c:v>946.32390030776173</c:v>
                </c:pt>
                <c:pt idx="7" formatCode="0">
                  <c:v>946.32390030776173</c:v>
                </c:pt>
                <c:pt idx="8" formatCode="0">
                  <c:v>1279.4247922151344</c:v>
                </c:pt>
                <c:pt idx="9" formatCode="0">
                  <c:v>1279.4247922151344</c:v>
                </c:pt>
                <c:pt idx="10">
                  <c:v>1453.5627232496172</c:v>
                </c:pt>
                <c:pt idx="11" formatCode="0">
                  <c:v>1581.5715577722131</c:v>
                </c:pt>
                <c:pt idx="12" formatCode="0">
                  <c:v>1581.5715577722131</c:v>
                </c:pt>
                <c:pt idx="13" formatCode="0">
                  <c:v>1828</c:v>
                </c:pt>
                <c:pt idx="14" formatCode="0">
                  <c:v>1828</c:v>
                </c:pt>
                <c:pt idx="15" formatCode="0">
                  <c:v>1879</c:v>
                </c:pt>
                <c:pt idx="16" formatCode="0">
                  <c:v>1879</c:v>
                </c:pt>
                <c:pt idx="17" formatCode="0">
                  <c:v>1945</c:v>
                </c:pt>
              </c:numCache>
            </c:numRef>
          </c:val>
        </c:ser>
        <c:ser>
          <c:idx val="8"/>
          <c:order val="6"/>
          <c:tx>
            <c:strRef>
              <c:f>Storico!$C$10</c:f>
              <c:strCache>
                <c:ptCount val="1"/>
                <c:pt idx="0">
                  <c:v>BONARDI SIMONE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strRef>
              <c:f>Storico!$D$3:$Y$3</c:f>
              <c:strCache>
                <c:ptCount val="18"/>
                <c:pt idx="0">
                  <c:v>05-01</c:v>
                </c:pt>
                <c:pt idx="1">
                  <c:v>05-11</c:v>
                </c:pt>
                <c:pt idx="2">
                  <c:v>05-18</c:v>
                </c:pt>
                <c:pt idx="3">
                  <c:v>05-25</c:v>
                </c:pt>
                <c:pt idx="4">
                  <c:v>06-02</c:v>
                </c:pt>
                <c:pt idx="5">
                  <c:v>06-08</c:v>
                </c:pt>
                <c:pt idx="6">
                  <c:v>06-15</c:v>
                </c:pt>
                <c:pt idx="7">
                  <c:v>06-22</c:v>
                </c:pt>
                <c:pt idx="8">
                  <c:v>06-29</c:v>
                </c:pt>
                <c:pt idx="9">
                  <c:v>07-06</c:v>
                </c:pt>
                <c:pt idx="10">
                  <c:v>07-20</c:v>
                </c:pt>
                <c:pt idx="11">
                  <c:v>07-27</c:v>
                </c:pt>
                <c:pt idx="12">
                  <c:v>08-03</c:v>
                </c:pt>
                <c:pt idx="13">
                  <c:v>08-24</c:v>
                </c:pt>
                <c:pt idx="14">
                  <c:v>08-31</c:v>
                </c:pt>
                <c:pt idx="15">
                  <c:v>09-07</c:v>
                </c:pt>
                <c:pt idx="16">
                  <c:v>09-14</c:v>
                </c:pt>
                <c:pt idx="17">
                  <c:v>09-21</c:v>
                </c:pt>
              </c:strCache>
            </c:strRef>
          </c:cat>
          <c:val>
            <c:numRef>
              <c:f>Storico!$D$10:$Y$10</c:f>
              <c:numCache>
                <c:formatCode>General</c:formatCode>
                <c:ptCount val="22"/>
                <c:pt idx="3" formatCode="0">
                  <c:v>384.74935472861705</c:v>
                </c:pt>
                <c:pt idx="4" formatCode="0">
                  <c:v>644.17792615718849</c:v>
                </c:pt>
                <c:pt idx="5" formatCode="0">
                  <c:v>644.17792615718849</c:v>
                </c:pt>
                <c:pt idx="6" formatCode="0">
                  <c:v>960.88655789484403</c:v>
                </c:pt>
                <c:pt idx="7" formatCode="0">
                  <c:v>960.88655789484403</c:v>
                </c:pt>
                <c:pt idx="8" formatCode="0">
                  <c:v>1250.1413189440714</c:v>
                </c:pt>
                <c:pt idx="9" formatCode="0">
                  <c:v>1508.5277724023954</c:v>
                </c:pt>
                <c:pt idx="10">
                  <c:v>1703.3553586092919</c:v>
                </c:pt>
                <c:pt idx="11" formatCode="0">
                  <c:v>1703.3553586092919</c:v>
                </c:pt>
                <c:pt idx="12" formatCode="0">
                  <c:v>1864.3728414716916</c:v>
                </c:pt>
                <c:pt idx="13" formatCode="0">
                  <c:v>1901</c:v>
                </c:pt>
                <c:pt idx="14" formatCode="0">
                  <c:v>1901</c:v>
                </c:pt>
                <c:pt idx="15" formatCode="0">
                  <c:v>1911</c:v>
                </c:pt>
                <c:pt idx="16" formatCode="0">
                  <c:v>1911</c:v>
                </c:pt>
                <c:pt idx="17" formatCode="0">
                  <c:v>1911</c:v>
                </c:pt>
              </c:numCache>
            </c:numRef>
          </c:val>
        </c:ser>
        <c:ser>
          <c:idx val="9"/>
          <c:order val="7"/>
          <c:tx>
            <c:strRef>
              <c:f>Storico!$C$11</c:f>
              <c:strCache>
                <c:ptCount val="1"/>
                <c:pt idx="0">
                  <c:v>COMPARIN JESSICA</c:v>
                </c:pt>
              </c:strCache>
            </c:strRef>
          </c:tx>
          <c:spPr>
            <a:ln w="25400">
              <a:solidFill>
                <a:srgbClr val="993300"/>
              </a:solidFill>
              <a:prstDash val="solid"/>
            </a:ln>
          </c:spPr>
          <c:marker>
            <c:symbol val="none"/>
          </c:marker>
          <c:cat>
            <c:strRef>
              <c:f>Storico!$D$3:$Y$3</c:f>
              <c:strCache>
                <c:ptCount val="18"/>
                <c:pt idx="0">
                  <c:v>05-01</c:v>
                </c:pt>
                <c:pt idx="1">
                  <c:v>05-11</c:v>
                </c:pt>
                <c:pt idx="2">
                  <c:v>05-18</c:v>
                </c:pt>
                <c:pt idx="3">
                  <c:v>05-25</c:v>
                </c:pt>
                <c:pt idx="4">
                  <c:v>06-02</c:v>
                </c:pt>
                <c:pt idx="5">
                  <c:v>06-08</c:v>
                </c:pt>
                <c:pt idx="6">
                  <c:v>06-15</c:v>
                </c:pt>
                <c:pt idx="7">
                  <c:v>06-22</c:v>
                </c:pt>
                <c:pt idx="8">
                  <c:v>06-29</c:v>
                </c:pt>
                <c:pt idx="9">
                  <c:v>07-06</c:v>
                </c:pt>
                <c:pt idx="10">
                  <c:v>07-20</c:v>
                </c:pt>
                <c:pt idx="11">
                  <c:v>07-27</c:v>
                </c:pt>
                <c:pt idx="12">
                  <c:v>08-03</c:v>
                </c:pt>
                <c:pt idx="13">
                  <c:v>08-24</c:v>
                </c:pt>
                <c:pt idx="14">
                  <c:v>08-31</c:v>
                </c:pt>
                <c:pt idx="15">
                  <c:v>09-07</c:v>
                </c:pt>
                <c:pt idx="16">
                  <c:v>09-14</c:v>
                </c:pt>
                <c:pt idx="17">
                  <c:v>09-21</c:v>
                </c:pt>
              </c:strCache>
            </c:strRef>
          </c:cat>
          <c:val>
            <c:numRef>
              <c:f>Storico!$D$11:$Y$11</c:f>
              <c:numCache>
                <c:formatCode>General</c:formatCode>
                <c:ptCount val="22"/>
                <c:pt idx="7" formatCode="0">
                  <c:v>478.83333333333337</c:v>
                </c:pt>
                <c:pt idx="8" formatCode="0">
                  <c:v>879.04112554112555</c:v>
                </c:pt>
                <c:pt idx="9" formatCode="0">
                  <c:v>1108.7883782883782</c:v>
                </c:pt>
                <c:pt idx="10" formatCode="0">
                  <c:v>1511.8472018177899</c:v>
                </c:pt>
                <c:pt idx="11" formatCode="0">
                  <c:v>1511.8472018177899</c:v>
                </c:pt>
                <c:pt idx="12" formatCode="0">
                  <c:v>1511.8472018177899</c:v>
                </c:pt>
                <c:pt idx="13" formatCode="0">
                  <c:v>1741</c:v>
                </c:pt>
                <c:pt idx="14" formatCode="0">
                  <c:v>1782</c:v>
                </c:pt>
                <c:pt idx="15" formatCode="0">
                  <c:v>1845</c:v>
                </c:pt>
                <c:pt idx="16" formatCode="0">
                  <c:v>1845</c:v>
                </c:pt>
                <c:pt idx="17" formatCode="0">
                  <c:v>1885</c:v>
                </c:pt>
              </c:numCache>
            </c:numRef>
          </c:val>
        </c:ser>
        <c:ser>
          <c:idx val="10"/>
          <c:order val="8"/>
          <c:tx>
            <c:strRef>
              <c:f>Storico!$C$12</c:f>
              <c:strCache>
                <c:ptCount val="1"/>
                <c:pt idx="0">
                  <c:v>MELCHIORI ENRICO</c:v>
                </c:pt>
              </c:strCache>
            </c:strRef>
          </c:tx>
          <c:spPr>
            <a:ln w="25400">
              <a:solidFill>
                <a:srgbClr val="333333"/>
              </a:solidFill>
              <a:prstDash val="solid"/>
            </a:ln>
          </c:spPr>
          <c:marker>
            <c:symbol val="none"/>
          </c:marker>
          <c:cat>
            <c:strRef>
              <c:f>Storico!$D$3:$Y$3</c:f>
              <c:strCache>
                <c:ptCount val="18"/>
                <c:pt idx="0">
                  <c:v>05-01</c:v>
                </c:pt>
                <c:pt idx="1">
                  <c:v>05-11</c:v>
                </c:pt>
                <c:pt idx="2">
                  <c:v>05-18</c:v>
                </c:pt>
                <c:pt idx="3">
                  <c:v>05-25</c:v>
                </c:pt>
                <c:pt idx="4">
                  <c:v>06-02</c:v>
                </c:pt>
                <c:pt idx="5">
                  <c:v>06-08</c:v>
                </c:pt>
                <c:pt idx="6">
                  <c:v>06-15</c:v>
                </c:pt>
                <c:pt idx="7">
                  <c:v>06-22</c:v>
                </c:pt>
                <c:pt idx="8">
                  <c:v>06-29</c:v>
                </c:pt>
                <c:pt idx="9">
                  <c:v>07-06</c:v>
                </c:pt>
                <c:pt idx="10">
                  <c:v>07-20</c:v>
                </c:pt>
                <c:pt idx="11">
                  <c:v>07-27</c:v>
                </c:pt>
                <c:pt idx="12">
                  <c:v>08-03</c:v>
                </c:pt>
                <c:pt idx="13">
                  <c:v>08-24</c:v>
                </c:pt>
                <c:pt idx="14">
                  <c:v>08-31</c:v>
                </c:pt>
                <c:pt idx="15">
                  <c:v>09-07</c:v>
                </c:pt>
                <c:pt idx="16">
                  <c:v>09-14</c:v>
                </c:pt>
                <c:pt idx="17">
                  <c:v>09-21</c:v>
                </c:pt>
              </c:strCache>
            </c:strRef>
          </c:cat>
          <c:val>
            <c:numRef>
              <c:f>Storico!$D$12:$Y$12</c:f>
              <c:numCache>
                <c:formatCode>General</c:formatCode>
                <c:ptCount val="22"/>
                <c:pt idx="3" formatCode="0">
                  <c:v>410.36298823162423</c:v>
                </c:pt>
                <c:pt idx="4" formatCode="0">
                  <c:v>876.66217865018621</c:v>
                </c:pt>
                <c:pt idx="5" formatCode="0">
                  <c:v>876.66217865018621</c:v>
                </c:pt>
                <c:pt idx="6" formatCode="0">
                  <c:v>1162.9464112040939</c:v>
                </c:pt>
                <c:pt idx="7" formatCode="0">
                  <c:v>1261.7280974129158</c:v>
                </c:pt>
                <c:pt idx="8" formatCode="0">
                  <c:v>1396.5609192184818</c:v>
                </c:pt>
                <c:pt idx="9" formatCode="0">
                  <c:v>1524.7690086324483</c:v>
                </c:pt>
                <c:pt idx="10">
                  <c:v>1632.5071698841523</c:v>
                </c:pt>
                <c:pt idx="11" formatCode="0">
                  <c:v>1662.5071698841523</c:v>
                </c:pt>
                <c:pt idx="12" formatCode="0">
                  <c:v>1680.50716988415</c:v>
                </c:pt>
                <c:pt idx="13" formatCode="0">
                  <c:v>1711</c:v>
                </c:pt>
                <c:pt idx="14" formatCode="0">
                  <c:v>1711</c:v>
                </c:pt>
                <c:pt idx="15" formatCode="0">
                  <c:v>1741</c:v>
                </c:pt>
                <c:pt idx="16" formatCode="0">
                  <c:v>1741</c:v>
                </c:pt>
                <c:pt idx="17" formatCode="0">
                  <c:v>1741</c:v>
                </c:pt>
              </c:numCache>
            </c:numRef>
          </c:val>
        </c:ser>
        <c:ser>
          <c:idx val="11"/>
          <c:order val="9"/>
          <c:tx>
            <c:strRef>
              <c:f>Storico!$C$13</c:f>
              <c:strCache>
                <c:ptCount val="1"/>
                <c:pt idx="0">
                  <c:v>PIVA LUCA</c:v>
                </c:pt>
              </c:strCache>
            </c:strRef>
          </c:tx>
          <c:spPr>
            <a:ln w="25400">
              <a:solidFill>
                <a:srgbClr val="808080"/>
              </a:solidFill>
              <a:prstDash val="solid"/>
            </a:ln>
          </c:spPr>
          <c:marker>
            <c:symbol val="none"/>
          </c:marker>
          <c:cat>
            <c:strRef>
              <c:f>Storico!$D$3:$Y$3</c:f>
              <c:strCache>
                <c:ptCount val="18"/>
                <c:pt idx="0">
                  <c:v>05-01</c:v>
                </c:pt>
                <c:pt idx="1">
                  <c:v>05-11</c:v>
                </c:pt>
                <c:pt idx="2">
                  <c:v>05-18</c:v>
                </c:pt>
                <c:pt idx="3">
                  <c:v>05-25</c:v>
                </c:pt>
                <c:pt idx="4">
                  <c:v>06-02</c:v>
                </c:pt>
                <c:pt idx="5">
                  <c:v>06-08</c:v>
                </c:pt>
                <c:pt idx="6">
                  <c:v>06-15</c:v>
                </c:pt>
                <c:pt idx="7">
                  <c:v>06-22</c:v>
                </c:pt>
                <c:pt idx="8">
                  <c:v>06-29</c:v>
                </c:pt>
                <c:pt idx="9">
                  <c:v>07-06</c:v>
                </c:pt>
                <c:pt idx="10">
                  <c:v>07-20</c:v>
                </c:pt>
                <c:pt idx="11">
                  <c:v>07-27</c:v>
                </c:pt>
                <c:pt idx="12">
                  <c:v>08-03</c:v>
                </c:pt>
                <c:pt idx="13">
                  <c:v>08-24</c:v>
                </c:pt>
                <c:pt idx="14">
                  <c:v>08-31</c:v>
                </c:pt>
                <c:pt idx="15">
                  <c:v>09-07</c:v>
                </c:pt>
                <c:pt idx="16">
                  <c:v>09-14</c:v>
                </c:pt>
                <c:pt idx="17">
                  <c:v>09-21</c:v>
                </c:pt>
              </c:strCache>
            </c:strRef>
          </c:cat>
          <c:val>
            <c:numRef>
              <c:f>Storico!$D$13:$Y$13</c:f>
              <c:numCache>
                <c:formatCode>General</c:formatCode>
                <c:ptCount val="22"/>
                <c:pt idx="4" formatCode="0">
                  <c:v>267.82820505908859</c:v>
                </c:pt>
                <c:pt idx="5" formatCode="0">
                  <c:v>728.30959790125257</c:v>
                </c:pt>
                <c:pt idx="6" formatCode="0">
                  <c:v>1022.1782331676311</c:v>
                </c:pt>
                <c:pt idx="7" formatCode="0">
                  <c:v>1022.1782331676311</c:v>
                </c:pt>
                <c:pt idx="8" formatCode="0">
                  <c:v>1022.1782331676311</c:v>
                </c:pt>
                <c:pt idx="9" formatCode="0">
                  <c:v>1258.9164931775172</c:v>
                </c:pt>
                <c:pt idx="10">
                  <c:v>1412.364769039586</c:v>
                </c:pt>
                <c:pt idx="11" formatCode="0">
                  <c:v>1580.9</c:v>
                </c:pt>
                <c:pt idx="12" formatCode="0">
                  <c:v>1580.9</c:v>
                </c:pt>
                <c:pt idx="13" formatCode="0">
                  <c:v>1580.9</c:v>
                </c:pt>
                <c:pt idx="14" formatCode="0">
                  <c:v>1644</c:v>
                </c:pt>
                <c:pt idx="15" formatCode="0">
                  <c:v>1644</c:v>
                </c:pt>
                <c:pt idx="16" formatCode="0">
                  <c:v>1644</c:v>
                </c:pt>
                <c:pt idx="17" formatCode="0">
                  <c:v>1728</c:v>
                </c:pt>
              </c:numCache>
            </c:numRef>
          </c:val>
        </c:ser>
        <c:ser>
          <c:idx val="12"/>
          <c:order val="10"/>
          <c:tx>
            <c:strRef>
              <c:f>Storico!$C$14</c:f>
              <c:strCache>
                <c:ptCount val="1"/>
                <c:pt idx="0">
                  <c:v>GENNARI NICOLA</c:v>
                </c:pt>
              </c:strCache>
            </c:strRef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strRef>
              <c:f>Storico!$D$3:$Y$3</c:f>
              <c:strCache>
                <c:ptCount val="18"/>
                <c:pt idx="0">
                  <c:v>05-01</c:v>
                </c:pt>
                <c:pt idx="1">
                  <c:v>05-11</c:v>
                </c:pt>
                <c:pt idx="2">
                  <c:v>05-18</c:v>
                </c:pt>
                <c:pt idx="3">
                  <c:v>05-25</c:v>
                </c:pt>
                <c:pt idx="4">
                  <c:v>06-02</c:v>
                </c:pt>
                <c:pt idx="5">
                  <c:v>06-08</c:v>
                </c:pt>
                <c:pt idx="6">
                  <c:v>06-15</c:v>
                </c:pt>
                <c:pt idx="7">
                  <c:v>06-22</c:v>
                </c:pt>
                <c:pt idx="8">
                  <c:v>06-29</c:v>
                </c:pt>
                <c:pt idx="9">
                  <c:v>07-06</c:v>
                </c:pt>
                <c:pt idx="10">
                  <c:v>07-20</c:v>
                </c:pt>
                <c:pt idx="11">
                  <c:v>07-27</c:v>
                </c:pt>
                <c:pt idx="12">
                  <c:v>08-03</c:v>
                </c:pt>
                <c:pt idx="13">
                  <c:v>08-24</c:v>
                </c:pt>
                <c:pt idx="14">
                  <c:v>08-31</c:v>
                </c:pt>
                <c:pt idx="15">
                  <c:v>09-07</c:v>
                </c:pt>
                <c:pt idx="16">
                  <c:v>09-14</c:v>
                </c:pt>
                <c:pt idx="17">
                  <c:v>09-21</c:v>
                </c:pt>
              </c:strCache>
            </c:strRef>
          </c:cat>
          <c:val>
            <c:numRef>
              <c:f>Storico!$D$14:$Y$14</c:f>
              <c:numCache>
                <c:formatCode>General</c:formatCode>
                <c:ptCount val="22"/>
                <c:pt idx="7" formatCode="0">
                  <c:v>460.54361054766736</c:v>
                </c:pt>
                <c:pt idx="8" formatCode="0">
                  <c:v>749.30012675872899</c:v>
                </c:pt>
                <c:pt idx="9" formatCode="0">
                  <c:v>835.33398736179379</c:v>
                </c:pt>
                <c:pt idx="10" formatCode="0">
                  <c:v>1213.007244284006</c:v>
                </c:pt>
                <c:pt idx="11" formatCode="0">
                  <c:v>1213.007244284006</c:v>
                </c:pt>
                <c:pt idx="12" formatCode="0">
                  <c:v>1213.007244284006</c:v>
                </c:pt>
                <c:pt idx="13" formatCode="0">
                  <c:v>1562</c:v>
                </c:pt>
                <c:pt idx="14" formatCode="0">
                  <c:v>1580</c:v>
                </c:pt>
                <c:pt idx="15" formatCode="0">
                  <c:v>1598</c:v>
                </c:pt>
                <c:pt idx="16" formatCode="0">
                  <c:v>1598</c:v>
                </c:pt>
                <c:pt idx="17" formatCode="0">
                  <c:v>1647</c:v>
                </c:pt>
              </c:numCache>
            </c:numRef>
          </c:val>
        </c:ser>
        <c:ser>
          <c:idx val="13"/>
          <c:order val="11"/>
          <c:tx>
            <c:strRef>
              <c:f>Storico!$C$15</c:f>
              <c:strCache>
                <c:ptCount val="1"/>
                <c:pt idx="0">
                  <c:v>MAINETTI MATTEO</c:v>
                </c:pt>
              </c:strCache>
            </c:strRef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strRef>
              <c:f>Storico!$D$3:$Y$3</c:f>
              <c:strCache>
                <c:ptCount val="18"/>
                <c:pt idx="0">
                  <c:v>05-01</c:v>
                </c:pt>
                <c:pt idx="1">
                  <c:v>05-11</c:v>
                </c:pt>
                <c:pt idx="2">
                  <c:v>05-18</c:v>
                </c:pt>
                <c:pt idx="3">
                  <c:v>05-25</c:v>
                </c:pt>
                <c:pt idx="4">
                  <c:v>06-02</c:v>
                </c:pt>
                <c:pt idx="5">
                  <c:v>06-08</c:v>
                </c:pt>
                <c:pt idx="6">
                  <c:v>06-15</c:v>
                </c:pt>
                <c:pt idx="7">
                  <c:v>06-22</c:v>
                </c:pt>
                <c:pt idx="8">
                  <c:v>06-29</c:v>
                </c:pt>
                <c:pt idx="9">
                  <c:v>07-06</c:v>
                </c:pt>
                <c:pt idx="10">
                  <c:v>07-20</c:v>
                </c:pt>
                <c:pt idx="11">
                  <c:v>07-27</c:v>
                </c:pt>
                <c:pt idx="12">
                  <c:v>08-03</c:v>
                </c:pt>
                <c:pt idx="13">
                  <c:v>08-24</c:v>
                </c:pt>
                <c:pt idx="14">
                  <c:v>08-31</c:v>
                </c:pt>
                <c:pt idx="15">
                  <c:v>09-07</c:v>
                </c:pt>
                <c:pt idx="16">
                  <c:v>09-14</c:v>
                </c:pt>
                <c:pt idx="17">
                  <c:v>09-21</c:v>
                </c:pt>
              </c:strCache>
            </c:strRef>
          </c:cat>
          <c:val>
            <c:numRef>
              <c:f>Storico!$D$15:$Y$15</c:f>
              <c:numCache>
                <c:formatCode>General</c:formatCode>
                <c:ptCount val="22"/>
                <c:pt idx="5">
                  <c:v>411.72161172161179</c:v>
                </c:pt>
                <c:pt idx="6" formatCode="0">
                  <c:v>739.42643888890166</c:v>
                </c:pt>
                <c:pt idx="7" formatCode="0">
                  <c:v>1052.6487040609154</c:v>
                </c:pt>
                <c:pt idx="8" formatCode="0">
                  <c:v>1052.6487040609154</c:v>
                </c:pt>
                <c:pt idx="9" formatCode="0">
                  <c:v>1052.6487040609154</c:v>
                </c:pt>
                <c:pt idx="10">
                  <c:v>1052.8341311965939</c:v>
                </c:pt>
                <c:pt idx="11" formatCode="0">
                  <c:v>1052.8341311965939</c:v>
                </c:pt>
                <c:pt idx="12" formatCode="0">
                  <c:v>1052.8341311965939</c:v>
                </c:pt>
                <c:pt idx="13" formatCode="0">
                  <c:v>1539</c:v>
                </c:pt>
                <c:pt idx="14" formatCode="0">
                  <c:v>1539</c:v>
                </c:pt>
                <c:pt idx="15" formatCode="0">
                  <c:v>1539</c:v>
                </c:pt>
                <c:pt idx="16" formatCode="0">
                  <c:v>1539</c:v>
                </c:pt>
                <c:pt idx="17" formatCode="0">
                  <c:v>1539</c:v>
                </c:pt>
              </c:numCache>
            </c:numRef>
          </c:val>
        </c:ser>
        <c:ser>
          <c:idx val="19"/>
          <c:order val="12"/>
          <c:tx>
            <c:strRef>
              <c:f>Storico!$C$16</c:f>
              <c:strCache>
                <c:ptCount val="1"/>
                <c:pt idx="0">
                  <c:v>GOTTARDI STEFANO</c:v>
                </c:pt>
              </c:strCache>
            </c:strRef>
          </c:tx>
          <c:spPr>
            <a:ln w="25400">
              <a:solidFill>
                <a:srgbClr val="FFCC00"/>
              </a:solidFill>
              <a:prstDash val="solid"/>
            </a:ln>
          </c:spPr>
          <c:marker>
            <c:symbol val="none"/>
          </c:marker>
          <c:cat>
            <c:strRef>
              <c:f>Storico!$D$3:$Y$3</c:f>
              <c:strCache>
                <c:ptCount val="18"/>
                <c:pt idx="0">
                  <c:v>05-01</c:v>
                </c:pt>
                <c:pt idx="1">
                  <c:v>05-11</c:v>
                </c:pt>
                <c:pt idx="2">
                  <c:v>05-18</c:v>
                </c:pt>
                <c:pt idx="3">
                  <c:v>05-25</c:v>
                </c:pt>
                <c:pt idx="4">
                  <c:v>06-02</c:v>
                </c:pt>
                <c:pt idx="5">
                  <c:v>06-08</c:v>
                </c:pt>
                <c:pt idx="6">
                  <c:v>06-15</c:v>
                </c:pt>
                <c:pt idx="7">
                  <c:v>06-22</c:v>
                </c:pt>
                <c:pt idx="8">
                  <c:v>06-29</c:v>
                </c:pt>
                <c:pt idx="9">
                  <c:v>07-06</c:v>
                </c:pt>
                <c:pt idx="10">
                  <c:v>07-20</c:v>
                </c:pt>
                <c:pt idx="11">
                  <c:v>07-27</c:v>
                </c:pt>
                <c:pt idx="12">
                  <c:v>08-03</c:v>
                </c:pt>
                <c:pt idx="13">
                  <c:v>08-24</c:v>
                </c:pt>
                <c:pt idx="14">
                  <c:v>08-31</c:v>
                </c:pt>
                <c:pt idx="15">
                  <c:v>09-07</c:v>
                </c:pt>
                <c:pt idx="16">
                  <c:v>09-14</c:v>
                </c:pt>
                <c:pt idx="17">
                  <c:v>09-21</c:v>
                </c:pt>
              </c:strCache>
            </c:strRef>
          </c:cat>
          <c:val>
            <c:numRef>
              <c:f>Storico!$D$16:$Y$16</c:f>
              <c:numCache>
                <c:formatCode>General</c:formatCode>
                <c:ptCount val="22"/>
                <c:pt idx="5">
                  <c:v>440.30015922200857</c:v>
                </c:pt>
                <c:pt idx="6" formatCode="0">
                  <c:v>731.72668652056757</c:v>
                </c:pt>
                <c:pt idx="7" formatCode="0">
                  <c:v>731.72668652056757</c:v>
                </c:pt>
                <c:pt idx="8" formatCode="0">
                  <c:v>1014.753424488482</c:v>
                </c:pt>
                <c:pt idx="9" formatCode="0">
                  <c:v>1175.763525498583</c:v>
                </c:pt>
                <c:pt idx="10">
                  <c:v>1334.3842151537553</c:v>
                </c:pt>
                <c:pt idx="11" formatCode="0">
                  <c:v>1334.3842151537553</c:v>
                </c:pt>
                <c:pt idx="12" formatCode="0">
                  <c:v>1334.3842151537553</c:v>
                </c:pt>
                <c:pt idx="13" formatCode="0">
                  <c:v>1334.3842151537553</c:v>
                </c:pt>
                <c:pt idx="14" formatCode="0">
                  <c:v>1334.3842151537553</c:v>
                </c:pt>
                <c:pt idx="15" formatCode="0">
                  <c:v>1520</c:v>
                </c:pt>
                <c:pt idx="16" formatCode="0">
                  <c:v>1520</c:v>
                </c:pt>
                <c:pt idx="17" formatCode="0">
                  <c:v>1520</c:v>
                </c:pt>
              </c:numCache>
            </c:numRef>
          </c:val>
        </c:ser>
        <c:ser>
          <c:idx val="20"/>
          <c:order val="13"/>
          <c:tx>
            <c:strRef>
              <c:f>Storico!$C$17</c:f>
              <c:strCache>
                <c:ptCount val="1"/>
                <c:pt idx="0">
                  <c:v>PALAZZO DIEGO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Storico!$D$3:$Y$3</c:f>
              <c:strCache>
                <c:ptCount val="18"/>
                <c:pt idx="0">
                  <c:v>05-01</c:v>
                </c:pt>
                <c:pt idx="1">
                  <c:v>05-11</c:v>
                </c:pt>
                <c:pt idx="2">
                  <c:v>05-18</c:v>
                </c:pt>
                <c:pt idx="3">
                  <c:v>05-25</c:v>
                </c:pt>
                <c:pt idx="4">
                  <c:v>06-02</c:v>
                </c:pt>
                <c:pt idx="5">
                  <c:v>06-08</c:v>
                </c:pt>
                <c:pt idx="6">
                  <c:v>06-15</c:v>
                </c:pt>
                <c:pt idx="7">
                  <c:v>06-22</c:v>
                </c:pt>
                <c:pt idx="8">
                  <c:v>06-29</c:v>
                </c:pt>
                <c:pt idx="9">
                  <c:v>07-06</c:v>
                </c:pt>
                <c:pt idx="10">
                  <c:v>07-20</c:v>
                </c:pt>
                <c:pt idx="11">
                  <c:v>07-27</c:v>
                </c:pt>
                <c:pt idx="12">
                  <c:v>08-03</c:v>
                </c:pt>
                <c:pt idx="13">
                  <c:v>08-24</c:v>
                </c:pt>
                <c:pt idx="14">
                  <c:v>08-31</c:v>
                </c:pt>
                <c:pt idx="15">
                  <c:v>09-07</c:v>
                </c:pt>
                <c:pt idx="16">
                  <c:v>09-14</c:v>
                </c:pt>
                <c:pt idx="17">
                  <c:v>09-21</c:v>
                </c:pt>
              </c:strCache>
            </c:strRef>
          </c:cat>
          <c:val>
            <c:numRef>
              <c:f>Storico!$D$17:$Y$17</c:f>
              <c:numCache>
                <c:formatCode>General</c:formatCode>
                <c:ptCount val="22"/>
                <c:pt idx="1">
                  <c:v>491</c:v>
                </c:pt>
                <c:pt idx="2">
                  <c:v>650.98238519408335</c:v>
                </c:pt>
                <c:pt idx="3" formatCode="0">
                  <c:v>650.98238519408335</c:v>
                </c:pt>
                <c:pt idx="4" formatCode="0">
                  <c:v>650.98238519408335</c:v>
                </c:pt>
                <c:pt idx="5" formatCode="0">
                  <c:v>650.98238519408335</c:v>
                </c:pt>
                <c:pt idx="6" formatCode="0">
                  <c:v>871.66402220076384</c:v>
                </c:pt>
                <c:pt idx="7" formatCode="0">
                  <c:v>1018.3099849336832</c:v>
                </c:pt>
                <c:pt idx="8" formatCode="0">
                  <c:v>1018.3099849336832</c:v>
                </c:pt>
                <c:pt idx="9" formatCode="0">
                  <c:v>1205.352296246308</c:v>
                </c:pt>
                <c:pt idx="10">
                  <c:v>1338.1109169359631</c:v>
                </c:pt>
                <c:pt idx="11" formatCode="0">
                  <c:v>1338.1109169359631</c:v>
                </c:pt>
                <c:pt idx="12" formatCode="0">
                  <c:v>1338.1109169359631</c:v>
                </c:pt>
                <c:pt idx="13" formatCode="0">
                  <c:v>1426</c:v>
                </c:pt>
                <c:pt idx="14" formatCode="0">
                  <c:v>1426</c:v>
                </c:pt>
                <c:pt idx="15" formatCode="0">
                  <c:v>1426</c:v>
                </c:pt>
                <c:pt idx="16" formatCode="0">
                  <c:v>1426</c:v>
                </c:pt>
                <c:pt idx="17" formatCode="0">
                  <c:v>1426</c:v>
                </c:pt>
              </c:numCache>
            </c:numRef>
          </c:val>
        </c:ser>
        <c:ser>
          <c:idx val="0"/>
          <c:order val="14"/>
          <c:tx>
            <c:strRef>
              <c:f>Storico!$C$18</c:f>
              <c:strCache>
                <c:ptCount val="1"/>
                <c:pt idx="0">
                  <c:v>PELLOGIA GIANCARLO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Storico!$D$3:$Y$3</c:f>
              <c:strCache>
                <c:ptCount val="18"/>
                <c:pt idx="0">
                  <c:v>05-01</c:v>
                </c:pt>
                <c:pt idx="1">
                  <c:v>05-11</c:v>
                </c:pt>
                <c:pt idx="2">
                  <c:v>05-18</c:v>
                </c:pt>
                <c:pt idx="3">
                  <c:v>05-25</c:v>
                </c:pt>
                <c:pt idx="4">
                  <c:v>06-02</c:v>
                </c:pt>
                <c:pt idx="5">
                  <c:v>06-08</c:v>
                </c:pt>
                <c:pt idx="6">
                  <c:v>06-15</c:v>
                </c:pt>
                <c:pt idx="7">
                  <c:v>06-22</c:v>
                </c:pt>
                <c:pt idx="8">
                  <c:v>06-29</c:v>
                </c:pt>
                <c:pt idx="9">
                  <c:v>07-06</c:v>
                </c:pt>
                <c:pt idx="10">
                  <c:v>07-20</c:v>
                </c:pt>
                <c:pt idx="11">
                  <c:v>07-27</c:v>
                </c:pt>
                <c:pt idx="12">
                  <c:v>08-03</c:v>
                </c:pt>
                <c:pt idx="13">
                  <c:v>08-24</c:v>
                </c:pt>
                <c:pt idx="14">
                  <c:v>08-31</c:v>
                </c:pt>
                <c:pt idx="15">
                  <c:v>09-07</c:v>
                </c:pt>
                <c:pt idx="16">
                  <c:v>09-14</c:v>
                </c:pt>
                <c:pt idx="17">
                  <c:v>09-21</c:v>
                </c:pt>
              </c:strCache>
            </c:strRef>
          </c:cat>
          <c:val>
            <c:numRef>
              <c:f>Storico!$D$18:$Y$18</c:f>
              <c:numCache>
                <c:formatCode>General</c:formatCode>
                <c:ptCount val="22"/>
                <c:pt idx="4" formatCode="0">
                  <c:v>396.09229555644902</c:v>
                </c:pt>
                <c:pt idx="5" formatCode="0">
                  <c:v>766.20206610685591</c:v>
                </c:pt>
                <c:pt idx="6" formatCode="0">
                  <c:v>766.20206610685591</c:v>
                </c:pt>
                <c:pt idx="7" formatCode="0">
                  <c:v>903.90055856916752</c:v>
                </c:pt>
                <c:pt idx="8" formatCode="0">
                  <c:v>903.90055856916752</c:v>
                </c:pt>
                <c:pt idx="9" formatCode="0">
                  <c:v>971.69710647594479</c:v>
                </c:pt>
                <c:pt idx="10">
                  <c:v>1146.7094919019844</c:v>
                </c:pt>
                <c:pt idx="11" formatCode="0">
                  <c:v>1192.4194717659964</c:v>
                </c:pt>
                <c:pt idx="12" formatCode="0">
                  <c:v>1192.4194717659964</c:v>
                </c:pt>
                <c:pt idx="13" formatCode="0">
                  <c:v>1192.4194717659964</c:v>
                </c:pt>
                <c:pt idx="14" formatCode="0">
                  <c:v>1192.4194717659964</c:v>
                </c:pt>
                <c:pt idx="15" formatCode="0">
                  <c:v>1337</c:v>
                </c:pt>
                <c:pt idx="16" formatCode="0">
                  <c:v>1337</c:v>
                </c:pt>
                <c:pt idx="17" formatCode="0">
                  <c:v>1337</c:v>
                </c:pt>
              </c:numCache>
            </c:numRef>
          </c:val>
        </c:ser>
        <c:ser>
          <c:idx val="14"/>
          <c:order val="15"/>
          <c:tx>
            <c:strRef>
              <c:f>Storico!$C$19</c:f>
              <c:strCache>
                <c:ptCount val="1"/>
                <c:pt idx="0">
                  <c:v>DAMIANI GUIDO</c:v>
                </c:pt>
              </c:strCache>
            </c:strRef>
          </c:tx>
          <c:spPr>
            <a:ln w="25400">
              <a:solidFill>
                <a:srgbClr val="CC99FF"/>
              </a:solidFill>
              <a:prstDash val="lgDash"/>
            </a:ln>
          </c:spPr>
          <c:marker>
            <c:symbol val="none"/>
          </c:marker>
          <c:cat>
            <c:strRef>
              <c:f>Storico!$D$3:$Y$3</c:f>
              <c:strCache>
                <c:ptCount val="18"/>
                <c:pt idx="0">
                  <c:v>05-01</c:v>
                </c:pt>
                <c:pt idx="1">
                  <c:v>05-11</c:v>
                </c:pt>
                <c:pt idx="2">
                  <c:v>05-18</c:v>
                </c:pt>
                <c:pt idx="3">
                  <c:v>05-25</c:v>
                </c:pt>
                <c:pt idx="4">
                  <c:v>06-02</c:v>
                </c:pt>
                <c:pt idx="5">
                  <c:v>06-08</c:v>
                </c:pt>
                <c:pt idx="6">
                  <c:v>06-15</c:v>
                </c:pt>
                <c:pt idx="7">
                  <c:v>06-22</c:v>
                </c:pt>
                <c:pt idx="8">
                  <c:v>06-29</c:v>
                </c:pt>
                <c:pt idx="9">
                  <c:v>07-06</c:v>
                </c:pt>
                <c:pt idx="10">
                  <c:v>07-20</c:v>
                </c:pt>
                <c:pt idx="11">
                  <c:v>07-27</c:v>
                </c:pt>
                <c:pt idx="12">
                  <c:v>08-03</c:v>
                </c:pt>
                <c:pt idx="13">
                  <c:v>08-24</c:v>
                </c:pt>
                <c:pt idx="14">
                  <c:v>08-31</c:v>
                </c:pt>
                <c:pt idx="15">
                  <c:v>09-07</c:v>
                </c:pt>
                <c:pt idx="16">
                  <c:v>09-14</c:v>
                </c:pt>
                <c:pt idx="17">
                  <c:v>09-21</c:v>
                </c:pt>
              </c:strCache>
            </c:strRef>
          </c:cat>
          <c:val>
            <c:numRef>
              <c:f>Storico!$D$19:$Y$19</c:f>
              <c:numCache>
                <c:formatCode>General</c:formatCode>
                <c:ptCount val="22"/>
                <c:pt idx="15" formatCode="0">
                  <c:v>800</c:v>
                </c:pt>
                <c:pt idx="16" formatCode="0">
                  <c:v>1215</c:v>
                </c:pt>
                <c:pt idx="17" formatCode="0">
                  <c:v>1215</c:v>
                </c:pt>
              </c:numCache>
            </c:numRef>
          </c:val>
        </c:ser>
        <c:ser>
          <c:idx val="15"/>
          <c:order val="16"/>
          <c:tx>
            <c:strRef>
              <c:f>Storico!$C$20</c:f>
              <c:strCache>
                <c:ptCount val="1"/>
                <c:pt idx="0">
                  <c:v>VISCONTI ANDREA</c:v>
                </c:pt>
              </c:strCache>
            </c:strRef>
          </c:tx>
          <c:spPr>
            <a:ln w="25400">
              <a:solidFill>
                <a:srgbClr val="FF0000"/>
              </a:solidFill>
              <a:prstDash val="lgDash"/>
            </a:ln>
          </c:spPr>
          <c:marker>
            <c:symbol val="none"/>
          </c:marker>
          <c:cat>
            <c:strRef>
              <c:f>Storico!$D$3:$Y$3</c:f>
              <c:strCache>
                <c:ptCount val="18"/>
                <c:pt idx="0">
                  <c:v>05-01</c:v>
                </c:pt>
                <c:pt idx="1">
                  <c:v>05-11</c:v>
                </c:pt>
                <c:pt idx="2">
                  <c:v>05-18</c:v>
                </c:pt>
                <c:pt idx="3">
                  <c:v>05-25</c:v>
                </c:pt>
                <c:pt idx="4">
                  <c:v>06-02</c:v>
                </c:pt>
                <c:pt idx="5">
                  <c:v>06-08</c:v>
                </c:pt>
                <c:pt idx="6">
                  <c:v>06-15</c:v>
                </c:pt>
                <c:pt idx="7">
                  <c:v>06-22</c:v>
                </c:pt>
                <c:pt idx="8">
                  <c:v>06-29</c:v>
                </c:pt>
                <c:pt idx="9">
                  <c:v>07-06</c:v>
                </c:pt>
                <c:pt idx="10">
                  <c:v>07-20</c:v>
                </c:pt>
                <c:pt idx="11">
                  <c:v>07-27</c:v>
                </c:pt>
                <c:pt idx="12">
                  <c:v>08-03</c:v>
                </c:pt>
                <c:pt idx="13">
                  <c:v>08-24</c:v>
                </c:pt>
                <c:pt idx="14">
                  <c:v>08-31</c:v>
                </c:pt>
                <c:pt idx="15">
                  <c:v>09-07</c:v>
                </c:pt>
                <c:pt idx="16">
                  <c:v>09-14</c:v>
                </c:pt>
                <c:pt idx="17">
                  <c:v>09-21</c:v>
                </c:pt>
              </c:strCache>
            </c:strRef>
          </c:cat>
          <c:val>
            <c:numRef>
              <c:f>Storico!$D$20:$Y$20</c:f>
              <c:numCache>
                <c:formatCode>General</c:formatCode>
                <c:ptCount val="22"/>
                <c:pt idx="4" formatCode="0">
                  <c:v>174.95771670190277</c:v>
                </c:pt>
                <c:pt idx="5" formatCode="0">
                  <c:v>684.47753932454054</c:v>
                </c:pt>
                <c:pt idx="6" formatCode="0">
                  <c:v>984.31080716263637</c:v>
                </c:pt>
                <c:pt idx="7" formatCode="0">
                  <c:v>984.31080716263637</c:v>
                </c:pt>
                <c:pt idx="8" formatCode="0">
                  <c:v>984.31080716263637</c:v>
                </c:pt>
                <c:pt idx="9" formatCode="0">
                  <c:v>1207.5283059268479</c:v>
                </c:pt>
                <c:pt idx="10">
                  <c:v>1207.5283059268479</c:v>
                </c:pt>
                <c:pt idx="11" formatCode="0">
                  <c:v>1207.5283059268479</c:v>
                </c:pt>
                <c:pt idx="12" formatCode="0">
                  <c:v>1207.5283059268479</c:v>
                </c:pt>
                <c:pt idx="13" formatCode="0">
                  <c:v>1207.5283059268479</c:v>
                </c:pt>
                <c:pt idx="14" formatCode="0">
                  <c:v>1207.5283059268479</c:v>
                </c:pt>
                <c:pt idx="15" formatCode="0">
                  <c:v>1207.5283059268479</c:v>
                </c:pt>
                <c:pt idx="16" formatCode="0">
                  <c:v>1207.5283059268479</c:v>
                </c:pt>
                <c:pt idx="17" formatCode="0">
                  <c:v>1207.5283059268479</c:v>
                </c:pt>
              </c:numCache>
            </c:numRef>
          </c:val>
        </c:ser>
        <c:ser>
          <c:idx val="16"/>
          <c:order val="17"/>
          <c:tx>
            <c:strRef>
              <c:f>Storico!$C$21</c:f>
              <c:strCache>
                <c:ptCount val="1"/>
                <c:pt idx="0">
                  <c:v>GHEZA TIZIANO</c:v>
                </c:pt>
              </c:strCache>
            </c:strRef>
          </c:tx>
          <c:spPr>
            <a:ln w="25400">
              <a:solidFill>
                <a:srgbClr val="3366FF"/>
              </a:solidFill>
              <a:prstDash val="lgDash"/>
            </a:ln>
          </c:spPr>
          <c:marker>
            <c:symbol val="none"/>
          </c:marker>
          <c:cat>
            <c:strRef>
              <c:f>Storico!$D$3:$Y$3</c:f>
              <c:strCache>
                <c:ptCount val="18"/>
                <c:pt idx="0">
                  <c:v>05-01</c:v>
                </c:pt>
                <c:pt idx="1">
                  <c:v>05-11</c:v>
                </c:pt>
                <c:pt idx="2">
                  <c:v>05-18</c:v>
                </c:pt>
                <c:pt idx="3">
                  <c:v>05-25</c:v>
                </c:pt>
                <c:pt idx="4">
                  <c:v>06-02</c:v>
                </c:pt>
                <c:pt idx="5">
                  <c:v>06-08</c:v>
                </c:pt>
                <c:pt idx="6">
                  <c:v>06-15</c:v>
                </c:pt>
                <c:pt idx="7">
                  <c:v>06-22</c:v>
                </c:pt>
                <c:pt idx="8">
                  <c:v>06-29</c:v>
                </c:pt>
                <c:pt idx="9">
                  <c:v>07-06</c:v>
                </c:pt>
                <c:pt idx="10">
                  <c:v>07-20</c:v>
                </c:pt>
                <c:pt idx="11">
                  <c:v>07-27</c:v>
                </c:pt>
                <c:pt idx="12">
                  <c:v>08-03</c:v>
                </c:pt>
                <c:pt idx="13">
                  <c:v>08-24</c:v>
                </c:pt>
                <c:pt idx="14">
                  <c:v>08-31</c:v>
                </c:pt>
                <c:pt idx="15">
                  <c:v>09-07</c:v>
                </c:pt>
                <c:pt idx="16">
                  <c:v>09-14</c:v>
                </c:pt>
                <c:pt idx="17">
                  <c:v>09-21</c:v>
                </c:pt>
              </c:strCache>
            </c:strRef>
          </c:cat>
          <c:val>
            <c:numRef>
              <c:f>Storico!$D$21:$Y$21</c:f>
              <c:numCache>
                <c:formatCode>General</c:formatCode>
                <c:ptCount val="22"/>
                <c:pt idx="6" formatCode="0">
                  <c:v>383.37171954219025</c:v>
                </c:pt>
                <c:pt idx="7" formatCode="0">
                  <c:v>593.07398084872284</c:v>
                </c:pt>
                <c:pt idx="8" formatCode="0">
                  <c:v>593.07398084872284</c:v>
                </c:pt>
                <c:pt idx="9" formatCode="0">
                  <c:v>770.36801935243693</c:v>
                </c:pt>
                <c:pt idx="10" formatCode="0">
                  <c:v>770.36801935243693</c:v>
                </c:pt>
                <c:pt idx="11" formatCode="0">
                  <c:v>770.36801935243693</c:v>
                </c:pt>
                <c:pt idx="12" formatCode="0">
                  <c:v>770.36801935243693</c:v>
                </c:pt>
                <c:pt idx="13" formatCode="0">
                  <c:v>1108</c:v>
                </c:pt>
                <c:pt idx="14" formatCode="0">
                  <c:v>1108</c:v>
                </c:pt>
                <c:pt idx="15" formatCode="0">
                  <c:v>1108</c:v>
                </c:pt>
                <c:pt idx="16" formatCode="0">
                  <c:v>1108</c:v>
                </c:pt>
                <c:pt idx="17" formatCode="0">
                  <c:v>1108</c:v>
                </c:pt>
              </c:numCache>
            </c:numRef>
          </c:val>
        </c:ser>
        <c:ser>
          <c:idx val="17"/>
          <c:order val="18"/>
          <c:tx>
            <c:strRef>
              <c:f>Storico!$C$22</c:f>
              <c:strCache>
                <c:ptCount val="1"/>
                <c:pt idx="0">
                  <c:v>CAMPIONI MAURO</c:v>
                </c:pt>
              </c:strCache>
            </c:strRef>
          </c:tx>
          <c:spPr>
            <a:ln w="25400">
              <a:solidFill>
                <a:srgbClr val="33CCCC"/>
              </a:solidFill>
              <a:prstDash val="lgDash"/>
            </a:ln>
          </c:spPr>
          <c:marker>
            <c:symbol val="none"/>
          </c:marker>
          <c:cat>
            <c:strRef>
              <c:f>Storico!$D$3:$Y$3</c:f>
              <c:strCache>
                <c:ptCount val="18"/>
                <c:pt idx="0">
                  <c:v>05-01</c:v>
                </c:pt>
                <c:pt idx="1">
                  <c:v>05-11</c:v>
                </c:pt>
                <c:pt idx="2">
                  <c:v>05-18</c:v>
                </c:pt>
                <c:pt idx="3">
                  <c:v>05-25</c:v>
                </c:pt>
                <c:pt idx="4">
                  <c:v>06-02</c:v>
                </c:pt>
                <c:pt idx="5">
                  <c:v>06-08</c:v>
                </c:pt>
                <c:pt idx="6">
                  <c:v>06-15</c:v>
                </c:pt>
                <c:pt idx="7">
                  <c:v>06-22</c:v>
                </c:pt>
                <c:pt idx="8">
                  <c:v>06-29</c:v>
                </c:pt>
                <c:pt idx="9">
                  <c:v>07-06</c:v>
                </c:pt>
                <c:pt idx="10">
                  <c:v>07-20</c:v>
                </c:pt>
                <c:pt idx="11">
                  <c:v>07-27</c:v>
                </c:pt>
                <c:pt idx="12">
                  <c:v>08-03</c:v>
                </c:pt>
                <c:pt idx="13">
                  <c:v>08-24</c:v>
                </c:pt>
                <c:pt idx="14">
                  <c:v>08-31</c:v>
                </c:pt>
                <c:pt idx="15">
                  <c:v>09-07</c:v>
                </c:pt>
                <c:pt idx="16">
                  <c:v>09-14</c:v>
                </c:pt>
                <c:pt idx="17">
                  <c:v>09-21</c:v>
                </c:pt>
              </c:strCache>
            </c:strRef>
          </c:cat>
          <c:val>
            <c:numRef>
              <c:f>Storico!$D$22:$Y$22</c:f>
              <c:numCache>
                <c:formatCode>General</c:formatCode>
                <c:ptCount val="22"/>
                <c:pt idx="13" formatCode="0">
                  <c:v>900</c:v>
                </c:pt>
                <c:pt idx="14" formatCode="0">
                  <c:v>1039</c:v>
                </c:pt>
                <c:pt idx="15" formatCode="0">
                  <c:v>1039</c:v>
                </c:pt>
                <c:pt idx="16" formatCode="0">
                  <c:v>1039</c:v>
                </c:pt>
                <c:pt idx="17" formatCode="0">
                  <c:v>1039</c:v>
                </c:pt>
              </c:numCache>
            </c:numRef>
          </c:val>
        </c:ser>
        <c:ser>
          <c:idx val="18"/>
          <c:order val="19"/>
          <c:tx>
            <c:strRef>
              <c:f>Storico!$C$23</c:f>
              <c:strCache>
                <c:ptCount val="1"/>
                <c:pt idx="0">
                  <c:v>PLOTEGHER MAURIZIO</c:v>
                </c:pt>
              </c:strCache>
            </c:strRef>
          </c:tx>
          <c:spPr>
            <a:ln w="25400">
              <a:solidFill>
                <a:srgbClr val="99CC00"/>
              </a:solidFill>
              <a:prstDash val="lgDash"/>
            </a:ln>
          </c:spPr>
          <c:marker>
            <c:symbol val="none"/>
          </c:marker>
          <c:cat>
            <c:strRef>
              <c:f>Storico!$D$3:$Y$3</c:f>
              <c:strCache>
                <c:ptCount val="18"/>
                <c:pt idx="0">
                  <c:v>05-01</c:v>
                </c:pt>
                <c:pt idx="1">
                  <c:v>05-11</c:v>
                </c:pt>
                <c:pt idx="2">
                  <c:v>05-18</c:v>
                </c:pt>
                <c:pt idx="3">
                  <c:v>05-25</c:v>
                </c:pt>
                <c:pt idx="4">
                  <c:v>06-02</c:v>
                </c:pt>
                <c:pt idx="5">
                  <c:v>06-08</c:v>
                </c:pt>
                <c:pt idx="6">
                  <c:v>06-15</c:v>
                </c:pt>
                <c:pt idx="7">
                  <c:v>06-22</c:v>
                </c:pt>
                <c:pt idx="8">
                  <c:v>06-29</c:v>
                </c:pt>
                <c:pt idx="9">
                  <c:v>07-06</c:v>
                </c:pt>
                <c:pt idx="10">
                  <c:v>07-20</c:v>
                </c:pt>
                <c:pt idx="11">
                  <c:v>07-27</c:v>
                </c:pt>
                <c:pt idx="12">
                  <c:v>08-03</c:v>
                </c:pt>
                <c:pt idx="13">
                  <c:v>08-24</c:v>
                </c:pt>
                <c:pt idx="14">
                  <c:v>08-31</c:v>
                </c:pt>
                <c:pt idx="15">
                  <c:v>09-07</c:v>
                </c:pt>
                <c:pt idx="16">
                  <c:v>09-14</c:v>
                </c:pt>
                <c:pt idx="17">
                  <c:v>09-21</c:v>
                </c:pt>
              </c:strCache>
            </c:strRef>
          </c:cat>
          <c:val>
            <c:numRef>
              <c:f>Storico!$D$23:$Y$23</c:f>
              <c:numCache>
                <c:formatCode>General</c:formatCode>
                <c:ptCount val="22"/>
                <c:pt idx="10" formatCode="0">
                  <c:v>527</c:v>
                </c:pt>
                <c:pt idx="11" formatCode="0">
                  <c:v>1022</c:v>
                </c:pt>
                <c:pt idx="12" formatCode="0">
                  <c:v>1022</c:v>
                </c:pt>
                <c:pt idx="13" formatCode="0">
                  <c:v>1022</c:v>
                </c:pt>
                <c:pt idx="14" formatCode="0">
                  <c:v>1022</c:v>
                </c:pt>
                <c:pt idx="15" formatCode="0">
                  <c:v>1022</c:v>
                </c:pt>
                <c:pt idx="16" formatCode="0">
                  <c:v>1022</c:v>
                </c:pt>
                <c:pt idx="17" formatCode="0">
                  <c:v>1022</c:v>
                </c:pt>
              </c:numCache>
            </c:numRef>
          </c:val>
        </c:ser>
        <c:marker val="1"/>
        <c:axId val="35301248"/>
        <c:axId val="35302784"/>
      </c:lineChart>
      <c:catAx>
        <c:axId val="3530124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302784"/>
        <c:crosses val="autoZero"/>
        <c:auto val="1"/>
        <c:lblAlgn val="ctr"/>
        <c:lblOffset val="100"/>
        <c:tickLblSkip val="1"/>
        <c:tickMarkSkip val="1"/>
      </c:catAx>
      <c:valAx>
        <c:axId val="35302784"/>
        <c:scaling>
          <c:orientation val="minMax"/>
          <c:max val="2800"/>
          <c:min val="10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301248"/>
        <c:crosses val="autoZero"/>
        <c:crossBetween val="midCat"/>
        <c:majorUnit val="3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0831792975970423E-2"/>
          <c:y val="5.2989130434782608E-2"/>
          <c:w val="0.18391866913123844"/>
          <c:h val="0.5394021739130434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4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1">
    <tabColor indexed="9"/>
  </sheetPr>
  <sheetViews>
    <sheetView zoomScale="85" workbookViewId="0"/>
  </sheetViews>
  <pageMargins left="0.19" right="0.01" top="0.23" bottom="0.26" header="0.22" footer="0.22"/>
  <pageSetup paperSize="9" orientation="landscape" horizontalDpi="1200" verticalDpi="12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306050" cy="7010400"/>
    <xdr:graphicFrame macro="">
      <xdr:nvGraphicFramePr>
        <xdr:cNvPr id="2" name="Shape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er14%20-%20N22%20dele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3-16 Rom"/>
      <sheetName val="03-23 Man"/>
      <sheetName val="04-06 Gal"/>
      <sheetName val="04-13 Cre"/>
      <sheetName val="04-13 Can"/>
      <sheetName val="04-13 Vol"/>
      <sheetName val="05-01 Pav"/>
      <sheetName val="05-01 Bus"/>
      <sheetName val="05-10 Cal"/>
      <sheetName val="05-11 Rim"/>
      <sheetName val="05-18 Pie"/>
      <sheetName val="05-18 Man"/>
      <sheetName val="05-25 Pia"/>
      <sheetName val="05-25 Mil"/>
      <sheetName val="06-01 Rap"/>
      <sheetName val="06-01 Eol"/>
      <sheetName val="06-01 Nib"/>
      <sheetName val="06-02 Nol"/>
      <sheetName val="06-04 IT1"/>
      <sheetName val="06-05 IT2"/>
      <sheetName val="06-07 IT4"/>
      <sheetName val="06-08 IT5"/>
      <sheetName val="06-14 Bar"/>
      <sheetName val="06-22 Idr"/>
      <sheetName val="06-22 Id"/>
      <sheetName val="06-22 Bar"/>
      <sheetName val="06-28 Sir"/>
      <sheetName val="06-29 Don"/>
      <sheetName val="07-05 Rev"/>
      <sheetName val="07-06 Ise"/>
      <sheetName val="07-06 Par"/>
      <sheetName val="07-18 SOC"/>
      <sheetName val="Atleti-M"/>
      <sheetName val="Doppio V"/>
      <sheetName val="Summ"/>
      <sheetName val="Sum2"/>
      <sheetName val="Storico"/>
      <sheetName val="Stor Ch"/>
      <sheetName val="Para"/>
      <sheetName val="Data"/>
      <sheetName val="Res-TMP"/>
      <sheetName val="Res-TMP (2)"/>
      <sheetName val="Foglio Gara"/>
      <sheetName val="Istruzioni"/>
      <sheetName val="Res-CLC"/>
      <sheetName val="Fer14 - N22 dele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>
        <row r="4">
          <cell r="B4" t="str">
            <v>GARZONI</v>
          </cell>
        </row>
        <row r="5">
          <cell r="B5" t="str">
            <v>BONI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>
        <row r="5">
          <cell r="B5" t="str">
            <v>1 - Sprint</v>
          </cell>
        </row>
        <row r="6">
          <cell r="B6" t="str">
            <v>2 - Olimpico</v>
          </cell>
        </row>
        <row r="7">
          <cell r="B7" t="str">
            <v>3 - 70.3 / Medio</v>
          </cell>
        </row>
        <row r="8">
          <cell r="B8" t="str">
            <v>4 - Ironman / Lungo</v>
          </cell>
        </row>
        <row r="9">
          <cell r="B9" t="str">
            <v>5 - Gara Sociale</v>
          </cell>
        </row>
        <row r="10">
          <cell r="B10" t="str">
            <v>6 - Duathlon Sprint</v>
          </cell>
        </row>
        <row r="11">
          <cell r="B11" t="str">
            <v>7 - Duathlon Classico</v>
          </cell>
        </row>
        <row r="12">
          <cell r="B12" t="str">
            <v>8 - Duathlon M/L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8.xml"/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1.xml"/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4.xml"/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6.xml"/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7.xml"/><Relationship Id="rId2" Type="http://schemas.openxmlformats.org/officeDocument/2006/relationships/vmlDrawing" Target="../drawings/vmlDrawing37.v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8.xml"/><Relationship Id="rId2" Type="http://schemas.openxmlformats.org/officeDocument/2006/relationships/vmlDrawing" Target="../drawings/vmlDrawing38.v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9.xml"/><Relationship Id="rId2" Type="http://schemas.openxmlformats.org/officeDocument/2006/relationships/vmlDrawing" Target="../drawings/vmlDrawing39.v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comments" Target="../comments40.xml"/><Relationship Id="rId2" Type="http://schemas.openxmlformats.org/officeDocument/2006/relationships/vmlDrawing" Target="../drawings/vmlDrawing40.v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1.xml"/><Relationship Id="rId2" Type="http://schemas.openxmlformats.org/officeDocument/2006/relationships/vmlDrawing" Target="../drawings/vmlDrawing41.v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2.xml"/><Relationship Id="rId2" Type="http://schemas.openxmlformats.org/officeDocument/2006/relationships/vmlDrawing" Target="../drawings/vmlDrawing42.v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3.xml"/><Relationship Id="rId2" Type="http://schemas.openxmlformats.org/officeDocument/2006/relationships/vmlDrawing" Target="../drawings/vmlDrawing43.v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4.xml"/><Relationship Id="rId2" Type="http://schemas.openxmlformats.org/officeDocument/2006/relationships/vmlDrawing" Target="../drawings/vmlDrawing44.v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5.xml"/><Relationship Id="rId2" Type="http://schemas.openxmlformats.org/officeDocument/2006/relationships/vmlDrawing" Target="../drawings/vmlDrawing45.v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6.xml"/><Relationship Id="rId2" Type="http://schemas.openxmlformats.org/officeDocument/2006/relationships/vmlDrawing" Target="../drawings/vmlDrawing46.v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7.xml"/><Relationship Id="rId2" Type="http://schemas.openxmlformats.org/officeDocument/2006/relationships/vmlDrawing" Target="../drawings/vmlDrawing47.v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8.xml"/><Relationship Id="rId2" Type="http://schemas.openxmlformats.org/officeDocument/2006/relationships/vmlDrawing" Target="../drawings/vmlDrawing48.v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9.xml"/><Relationship Id="rId2" Type="http://schemas.openxmlformats.org/officeDocument/2006/relationships/vmlDrawing" Target="../drawings/vmlDrawing49.v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3" Type="http://schemas.openxmlformats.org/officeDocument/2006/relationships/comments" Target="../comments50.xml"/><Relationship Id="rId2" Type="http://schemas.openxmlformats.org/officeDocument/2006/relationships/vmlDrawing" Target="../drawings/vmlDrawing50.v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3" Type="http://schemas.openxmlformats.org/officeDocument/2006/relationships/comments" Target="../comments51.xml"/><Relationship Id="rId2" Type="http://schemas.openxmlformats.org/officeDocument/2006/relationships/vmlDrawing" Target="../drawings/vmlDrawing51.v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2.xml"/><Relationship Id="rId2" Type="http://schemas.openxmlformats.org/officeDocument/2006/relationships/vmlDrawing" Target="../drawings/vmlDrawing52.v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3.xml"/><Relationship Id="rId2" Type="http://schemas.openxmlformats.org/officeDocument/2006/relationships/vmlDrawing" Target="../drawings/vmlDrawing53.v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3" Type="http://schemas.openxmlformats.org/officeDocument/2006/relationships/comments" Target="../comments54.xml"/><Relationship Id="rId2" Type="http://schemas.openxmlformats.org/officeDocument/2006/relationships/vmlDrawing" Target="../drawings/vmlDrawing54.v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5.xml"/><Relationship Id="rId2" Type="http://schemas.openxmlformats.org/officeDocument/2006/relationships/vmlDrawing" Target="../drawings/vmlDrawing55.v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6.xml"/><Relationship Id="rId2" Type="http://schemas.openxmlformats.org/officeDocument/2006/relationships/vmlDrawing" Target="../drawings/vmlDrawing56.v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7.xml"/><Relationship Id="rId2" Type="http://schemas.openxmlformats.org/officeDocument/2006/relationships/vmlDrawing" Target="../drawings/vmlDrawing57.v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8.xml"/><Relationship Id="rId2" Type="http://schemas.openxmlformats.org/officeDocument/2006/relationships/vmlDrawing" Target="../drawings/vmlDrawing58.v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9.xml"/><Relationship Id="rId2" Type="http://schemas.openxmlformats.org/officeDocument/2006/relationships/vmlDrawing" Target="../drawings/vmlDrawing59.v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0.xml"/><Relationship Id="rId2" Type="http://schemas.openxmlformats.org/officeDocument/2006/relationships/vmlDrawing" Target="../drawings/vmlDrawing60.v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3" Type="http://schemas.openxmlformats.org/officeDocument/2006/relationships/comments" Target="../comments61.xml"/><Relationship Id="rId2" Type="http://schemas.openxmlformats.org/officeDocument/2006/relationships/vmlDrawing" Target="../drawings/vmlDrawing61.v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3" Type="http://schemas.openxmlformats.org/officeDocument/2006/relationships/comments" Target="../comments62.xml"/><Relationship Id="rId2" Type="http://schemas.openxmlformats.org/officeDocument/2006/relationships/vmlDrawing" Target="../drawings/vmlDrawing62.v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3" Type="http://schemas.openxmlformats.org/officeDocument/2006/relationships/comments" Target="../comments63.xml"/><Relationship Id="rId2" Type="http://schemas.openxmlformats.org/officeDocument/2006/relationships/vmlDrawing" Target="../drawings/vmlDrawing63.v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comments" Target="../comments64.xml"/><Relationship Id="rId1" Type="http://schemas.openxmlformats.org/officeDocument/2006/relationships/vmlDrawing" Target="../drawings/vmlDrawing64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7" enableFormatConditionsCalculation="0">
    <tabColor indexed="22"/>
    <pageSetUpPr fitToPage="1"/>
  </sheetPr>
  <dimension ref="B1:T73"/>
  <sheetViews>
    <sheetView workbookViewId="0"/>
  </sheetViews>
  <sheetFormatPr defaultRowHeight="12.75"/>
  <cols>
    <col min="1" max="1" width="2.140625" customWidth="1"/>
    <col min="2" max="2" width="31.7109375" customWidth="1"/>
    <col min="3" max="3" width="6.42578125" style="1" customWidth="1"/>
    <col min="4" max="10" width="6.42578125" customWidth="1"/>
    <col min="11" max="11" width="7.28515625" customWidth="1"/>
    <col min="12" max="13" width="6.42578125" customWidth="1"/>
    <col min="14" max="14" width="3.42578125" customWidth="1"/>
    <col min="15" max="15" width="3.5703125" customWidth="1"/>
    <col min="17" max="17" width="9" customWidth="1"/>
    <col min="18" max="18" width="10.85546875" customWidth="1"/>
    <col min="19" max="19" width="1.85546875" customWidth="1"/>
    <col min="20" max="20" width="11.85546875" customWidth="1"/>
  </cols>
  <sheetData>
    <row r="1" spans="2:20" ht="8.25" customHeight="1">
      <c r="C1"/>
    </row>
    <row r="2" spans="2:20">
      <c r="B2" t="s">
        <v>5</v>
      </c>
      <c r="C2" s="346">
        <v>41714</v>
      </c>
      <c r="D2" s="346"/>
      <c r="H2" t="s">
        <v>125</v>
      </c>
      <c r="J2" t="s">
        <v>134</v>
      </c>
      <c r="T2" s="2" t="s">
        <v>121</v>
      </c>
    </row>
    <row r="3" spans="2:20">
      <c r="B3" t="s">
        <v>2</v>
      </c>
      <c r="C3" s="347" t="s">
        <v>161</v>
      </c>
      <c r="D3" s="348"/>
      <c r="E3" s="348"/>
      <c r="F3" s="349"/>
      <c r="G3" s="6"/>
      <c r="H3" s="112">
        <v>100</v>
      </c>
      <c r="I3" s="6"/>
      <c r="J3" s="70">
        <v>10</v>
      </c>
    </row>
    <row r="4" spans="2:20">
      <c r="B4" t="s">
        <v>6</v>
      </c>
      <c r="C4" s="345" t="s">
        <v>194</v>
      </c>
      <c r="D4" s="345"/>
      <c r="E4" s="345"/>
      <c r="F4" s="345"/>
      <c r="G4" s="345"/>
      <c r="H4" s="345"/>
      <c r="I4" s="345"/>
      <c r="J4" s="345"/>
    </row>
    <row r="5" spans="2:20">
      <c r="B5" t="s">
        <v>7</v>
      </c>
      <c r="C5" s="344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</row>
    <row r="6" spans="2:20">
      <c r="B6" t="s">
        <v>79</v>
      </c>
      <c r="C6" s="344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</row>
    <row r="7" spans="2:20" ht="13.5" thickBot="1">
      <c r="C7"/>
    </row>
    <row r="8" spans="2:20" ht="13.5" thickBot="1">
      <c r="B8" s="2" t="s">
        <v>133</v>
      </c>
      <c r="C8" s="2"/>
      <c r="D8" s="2"/>
      <c r="E8" s="2"/>
      <c r="F8" s="2"/>
      <c r="G8" s="2"/>
      <c r="H8" s="2"/>
      <c r="I8" s="2"/>
      <c r="J8" s="2"/>
      <c r="P8" s="59" t="s">
        <v>8</v>
      </c>
      <c r="Q8" s="56" t="s">
        <v>119</v>
      </c>
      <c r="R8" s="55" t="s">
        <v>120</v>
      </c>
    </row>
    <row r="9" spans="2:20" ht="13.5" thickBot="1">
      <c r="B9" s="25" t="s">
        <v>22</v>
      </c>
      <c r="C9" s="11" t="s">
        <v>26</v>
      </c>
      <c r="D9" s="25" t="s">
        <v>25</v>
      </c>
      <c r="E9" s="11" t="s">
        <v>24</v>
      </c>
      <c r="F9" s="25" t="s">
        <v>31</v>
      </c>
      <c r="G9" s="10" t="s">
        <v>34</v>
      </c>
      <c r="H9" s="10" t="s">
        <v>76</v>
      </c>
      <c r="I9" s="11" t="s">
        <v>77</v>
      </c>
      <c r="J9" s="25" t="s">
        <v>32</v>
      </c>
      <c r="K9" s="11" t="s">
        <v>78</v>
      </c>
      <c r="L9" s="8" t="s">
        <v>4</v>
      </c>
      <c r="M9" s="8" t="s">
        <v>30</v>
      </c>
      <c r="P9" s="59" t="s">
        <v>9</v>
      </c>
      <c r="Q9" s="68">
        <v>629</v>
      </c>
      <c r="R9" s="69"/>
    </row>
    <row r="10" spans="2:20">
      <c r="B10" s="33" t="s">
        <v>48</v>
      </c>
      <c r="C10" s="43" t="s">
        <v>17</v>
      </c>
      <c r="D10" s="33">
        <v>245</v>
      </c>
      <c r="E10" s="152">
        <v>4</v>
      </c>
      <c r="F10" s="153">
        <v>61.111111111111114</v>
      </c>
      <c r="G10" s="154">
        <v>14</v>
      </c>
      <c r="H10" s="154">
        <v>0</v>
      </c>
      <c r="I10" s="155">
        <v>0</v>
      </c>
      <c r="J10" s="153">
        <v>85.714285714285708</v>
      </c>
      <c r="K10" s="155">
        <v>0</v>
      </c>
      <c r="L10" s="156"/>
      <c r="M10" s="157">
        <v>10</v>
      </c>
      <c r="P10" s="67" t="s">
        <v>10</v>
      </c>
      <c r="Q10" s="57"/>
      <c r="R10" s="91"/>
    </row>
    <row r="11" spans="2:20">
      <c r="B11" s="34" t="s">
        <v>88</v>
      </c>
      <c r="C11" s="36" t="s">
        <v>17</v>
      </c>
      <c r="D11" s="34">
        <v>461</v>
      </c>
      <c r="E11" s="47">
        <v>14</v>
      </c>
      <c r="F11" s="49">
        <v>26.825396825396826</v>
      </c>
      <c r="G11" s="45">
        <v>11</v>
      </c>
      <c r="H11" s="45">
        <v>0</v>
      </c>
      <c r="I11" s="109">
        <v>0</v>
      </c>
      <c r="J11" s="49">
        <v>50</v>
      </c>
      <c r="K11" s="109">
        <v>0</v>
      </c>
      <c r="L11" s="110"/>
      <c r="M11" s="111">
        <v>10</v>
      </c>
      <c r="P11" s="60" t="s">
        <v>11</v>
      </c>
      <c r="Q11" s="58"/>
      <c r="R11" s="54"/>
    </row>
    <row r="12" spans="2:20" ht="13.5" thickBot="1">
      <c r="B12" s="35" t="s">
        <v>60</v>
      </c>
      <c r="C12" s="37" t="s">
        <v>12</v>
      </c>
      <c r="D12" s="35">
        <v>491</v>
      </c>
      <c r="E12" s="48">
        <v>56</v>
      </c>
      <c r="F12" s="50">
        <v>22.063492063492063</v>
      </c>
      <c r="G12" s="51">
        <v>3</v>
      </c>
      <c r="H12" s="51">
        <v>100</v>
      </c>
      <c r="I12" s="106">
        <v>22.063492063492063</v>
      </c>
      <c r="J12" s="50">
        <v>20</v>
      </c>
      <c r="K12" s="106">
        <v>20</v>
      </c>
      <c r="L12" s="107"/>
      <c r="M12" s="108">
        <v>52.063492063492063</v>
      </c>
      <c r="P12" s="60" t="s">
        <v>12</v>
      </c>
      <c r="Q12" s="58">
        <v>69</v>
      </c>
      <c r="R12" s="87"/>
    </row>
    <row r="13" spans="2:20">
      <c r="F13" s="7"/>
      <c r="I13" s="78"/>
      <c r="J13" s="7"/>
      <c r="K13" s="78"/>
      <c r="L13" s="78"/>
      <c r="M13" s="78"/>
      <c r="P13" s="60" t="s">
        <v>13</v>
      </c>
      <c r="Q13" s="58"/>
      <c r="R13" s="87"/>
    </row>
    <row r="14" spans="2:20">
      <c r="B14" s="99" t="s">
        <v>106</v>
      </c>
      <c r="F14" s="7"/>
      <c r="I14" s="78"/>
      <c r="J14" s="7"/>
      <c r="K14" s="78"/>
      <c r="L14" s="78"/>
      <c r="M14" s="78"/>
      <c r="P14" s="60" t="s">
        <v>14</v>
      </c>
      <c r="Q14" s="58"/>
      <c r="R14" s="54"/>
    </row>
    <row r="15" spans="2:20">
      <c r="B15" s="101" t="s">
        <v>26</v>
      </c>
      <c r="C15" s="100"/>
      <c r="D15" s="102" t="s">
        <v>122</v>
      </c>
      <c r="E15" s="100"/>
      <c r="F15" s="100"/>
      <c r="G15" s="100"/>
      <c r="H15" s="100"/>
      <c r="I15" s="100"/>
      <c r="J15" s="100"/>
      <c r="K15" s="100"/>
      <c r="L15" s="100"/>
      <c r="M15" s="78"/>
      <c r="P15" s="60" t="s">
        <v>15</v>
      </c>
      <c r="Q15" s="58"/>
      <c r="R15" s="54"/>
    </row>
    <row r="16" spans="2:20">
      <c r="B16" s="101" t="s">
        <v>25</v>
      </c>
      <c r="D16" s="103" t="s">
        <v>123</v>
      </c>
      <c r="F16" s="7"/>
      <c r="I16" s="78"/>
      <c r="J16" s="7"/>
      <c r="K16" s="78"/>
      <c r="L16" s="78"/>
      <c r="M16" s="78"/>
      <c r="P16" s="60" t="s">
        <v>16</v>
      </c>
      <c r="Q16" s="58"/>
      <c r="R16" s="87"/>
    </row>
    <row r="17" spans="2:18">
      <c r="B17" s="101" t="s">
        <v>24</v>
      </c>
      <c r="D17" s="103" t="s">
        <v>124</v>
      </c>
      <c r="F17" s="7"/>
      <c r="I17" s="78"/>
      <c r="J17" s="7"/>
      <c r="K17" s="78"/>
      <c r="L17" s="78"/>
      <c r="M17" s="78"/>
      <c r="P17" s="60" t="s">
        <v>17</v>
      </c>
      <c r="Q17" s="58">
        <v>27</v>
      </c>
      <c r="R17" s="87"/>
    </row>
    <row r="18" spans="2:18">
      <c r="B18" s="101" t="s">
        <v>31</v>
      </c>
      <c r="D18" s="103" t="s">
        <v>129</v>
      </c>
      <c r="F18" s="7"/>
      <c r="I18" s="78"/>
      <c r="J18" s="7"/>
      <c r="K18" s="78"/>
      <c r="L18" s="78"/>
      <c r="M18" s="78"/>
      <c r="P18" s="85" t="s">
        <v>18</v>
      </c>
      <c r="Q18" s="86"/>
      <c r="R18" s="87"/>
    </row>
    <row r="19" spans="2:18">
      <c r="B19" s="101" t="s">
        <v>34</v>
      </c>
      <c r="D19" s="103" t="s">
        <v>126</v>
      </c>
      <c r="F19" s="7"/>
      <c r="I19" s="78"/>
      <c r="J19" s="7"/>
      <c r="K19" s="78"/>
      <c r="L19" s="78"/>
      <c r="M19" s="78"/>
      <c r="P19" s="85" t="s">
        <v>19</v>
      </c>
      <c r="Q19" s="86"/>
      <c r="R19" s="87"/>
    </row>
    <row r="20" spans="2:18" ht="13.5" thickBot="1">
      <c r="B20" s="101" t="s">
        <v>76</v>
      </c>
      <c r="D20" s="103" t="s">
        <v>127</v>
      </c>
      <c r="F20" s="7"/>
      <c r="I20" s="78"/>
      <c r="J20" s="7"/>
      <c r="K20" s="78"/>
      <c r="L20" s="78"/>
      <c r="M20" s="78"/>
      <c r="P20" s="88" t="s">
        <v>20</v>
      </c>
      <c r="Q20" s="89"/>
      <c r="R20" s="90"/>
    </row>
    <row r="21" spans="2:18">
      <c r="B21" s="101" t="s">
        <v>77</v>
      </c>
      <c r="D21" s="103" t="s">
        <v>128</v>
      </c>
      <c r="F21" s="7"/>
      <c r="I21" s="78"/>
      <c r="J21" s="7"/>
      <c r="K21" s="78"/>
      <c r="L21" s="78"/>
      <c r="M21" s="78"/>
    </row>
    <row r="22" spans="2:18">
      <c r="B22" s="101" t="s">
        <v>32</v>
      </c>
      <c r="D22" s="103" t="s">
        <v>130</v>
      </c>
      <c r="F22" s="7"/>
      <c r="I22" s="78"/>
      <c r="J22" s="7"/>
      <c r="K22" s="78"/>
      <c r="L22" s="78"/>
      <c r="M22" s="78"/>
    </row>
    <row r="23" spans="2:18">
      <c r="B23" s="101" t="s">
        <v>78</v>
      </c>
      <c r="D23" s="103" t="s">
        <v>131</v>
      </c>
      <c r="F23" s="7"/>
      <c r="I23" s="78"/>
      <c r="J23" s="7"/>
      <c r="K23" s="78"/>
      <c r="L23" s="78"/>
      <c r="M23" s="78"/>
    </row>
    <row r="24" spans="2:18">
      <c r="B24" s="101" t="s">
        <v>4</v>
      </c>
      <c r="D24" s="103" t="s">
        <v>132</v>
      </c>
      <c r="F24" s="7"/>
      <c r="I24" s="78"/>
      <c r="J24" s="7"/>
      <c r="K24" s="78"/>
      <c r="L24" s="78"/>
      <c r="M24" s="78"/>
    </row>
    <row r="25" spans="2:18">
      <c r="B25" s="101" t="s">
        <v>30</v>
      </c>
      <c r="D25" s="103" t="s">
        <v>135</v>
      </c>
      <c r="F25" s="7"/>
      <c r="I25" s="78"/>
      <c r="J25" s="7"/>
      <c r="K25" s="78"/>
      <c r="L25" s="78"/>
      <c r="M25" s="78"/>
    </row>
    <row r="26" spans="2:18">
      <c r="F26" s="7"/>
      <c r="I26" s="78"/>
      <c r="J26" s="7"/>
      <c r="K26" s="78"/>
      <c r="L26" s="78"/>
      <c r="M26" s="78"/>
    </row>
    <row r="27" spans="2:18">
      <c r="F27" s="7"/>
      <c r="I27" s="78"/>
      <c r="J27" s="7"/>
      <c r="K27" s="78"/>
      <c r="L27" s="78"/>
      <c r="M27" s="78"/>
    </row>
    <row r="28" spans="2:18">
      <c r="F28" s="7"/>
      <c r="I28" s="78"/>
      <c r="J28" s="7"/>
      <c r="K28" s="78"/>
      <c r="L28" s="78"/>
      <c r="M28" s="78"/>
    </row>
    <row r="29" spans="2:18">
      <c r="F29" s="7"/>
      <c r="I29" s="78"/>
      <c r="J29" s="7"/>
      <c r="K29" s="78"/>
      <c r="L29" s="78"/>
      <c r="M29" s="78"/>
    </row>
    <row r="30" spans="2:18">
      <c r="F30" s="7"/>
      <c r="I30" s="78"/>
      <c r="J30" s="7"/>
      <c r="K30" s="78"/>
      <c r="L30" s="78"/>
      <c r="M30" s="78"/>
    </row>
    <row r="31" spans="2:18">
      <c r="F31" s="7"/>
      <c r="I31" s="78"/>
      <c r="J31" s="7"/>
      <c r="K31" s="78"/>
      <c r="L31" s="78"/>
      <c r="M31" s="78"/>
    </row>
    <row r="32" spans="2:18">
      <c r="F32" s="7"/>
      <c r="I32" s="78"/>
      <c r="J32" s="7"/>
      <c r="K32" s="78"/>
      <c r="L32" s="78"/>
      <c r="M32" s="78"/>
    </row>
    <row r="33" spans="6:13">
      <c r="F33" s="7"/>
      <c r="I33" s="78"/>
      <c r="J33" s="7"/>
      <c r="K33" s="78"/>
      <c r="L33" s="78"/>
      <c r="M33" s="78"/>
    </row>
    <row r="34" spans="6:13">
      <c r="F34" s="7"/>
      <c r="I34" s="78"/>
      <c r="J34" s="7"/>
      <c r="K34" s="78"/>
      <c r="L34" s="78"/>
      <c r="M34" s="78"/>
    </row>
    <row r="35" spans="6:13">
      <c r="F35" s="7"/>
      <c r="I35" s="78"/>
      <c r="J35" s="7"/>
      <c r="K35" s="78"/>
      <c r="L35" s="78"/>
      <c r="M35" s="78"/>
    </row>
    <row r="36" spans="6:13">
      <c r="F36" s="7"/>
      <c r="I36" s="78"/>
      <c r="J36" s="7"/>
      <c r="K36" s="78"/>
      <c r="L36" s="78"/>
      <c r="M36" s="78"/>
    </row>
    <row r="37" spans="6:13">
      <c r="F37" s="7"/>
      <c r="I37" s="78"/>
      <c r="J37" s="7"/>
      <c r="K37" s="78"/>
      <c r="L37" s="78"/>
      <c r="M37" s="78"/>
    </row>
    <row r="38" spans="6:13">
      <c r="F38" s="7"/>
      <c r="I38" s="78"/>
      <c r="J38" s="7"/>
      <c r="K38" s="78"/>
      <c r="L38" s="78"/>
      <c r="M38" s="78"/>
    </row>
    <row r="39" spans="6:13">
      <c r="F39" s="7"/>
      <c r="I39" s="78"/>
      <c r="J39" s="7"/>
      <c r="K39" s="78"/>
      <c r="L39" s="78"/>
      <c r="M39" s="78"/>
    </row>
    <row r="40" spans="6:13">
      <c r="F40" s="7"/>
      <c r="I40" s="78"/>
      <c r="J40" s="7"/>
      <c r="K40" s="78"/>
      <c r="L40" s="78"/>
      <c r="M40" s="78"/>
    </row>
    <row r="41" spans="6:13">
      <c r="F41" s="7"/>
      <c r="I41" s="78"/>
      <c r="J41" s="7"/>
      <c r="K41" s="78"/>
      <c r="L41" s="78"/>
      <c r="M41" s="78"/>
    </row>
    <row r="42" spans="6:13">
      <c r="I42" s="78"/>
      <c r="J42" s="72"/>
      <c r="K42" s="78"/>
      <c r="L42" s="78"/>
      <c r="M42" s="78"/>
    </row>
    <row r="43" spans="6:13">
      <c r="I43" s="78"/>
      <c r="J43" s="72"/>
      <c r="K43" s="78"/>
      <c r="L43" s="78"/>
      <c r="M43" s="78"/>
    </row>
    <row r="44" spans="6:13">
      <c r="I44" s="78"/>
      <c r="J44" s="72"/>
      <c r="K44" s="78"/>
      <c r="L44" s="78"/>
      <c r="M44" s="78"/>
    </row>
    <row r="45" spans="6:13">
      <c r="I45" s="78"/>
      <c r="J45" s="72"/>
      <c r="K45" s="78"/>
      <c r="L45" s="78"/>
      <c r="M45" s="78"/>
    </row>
    <row r="46" spans="6:13">
      <c r="I46" s="78"/>
      <c r="J46" s="72"/>
      <c r="K46" s="78"/>
      <c r="L46" s="78"/>
      <c r="M46" s="78"/>
    </row>
    <row r="47" spans="6:13">
      <c r="I47" s="78"/>
      <c r="J47" s="72"/>
      <c r="K47" s="78"/>
      <c r="L47" s="78"/>
      <c r="M47" s="78"/>
    </row>
    <row r="48" spans="6:13">
      <c r="I48" s="78"/>
      <c r="J48" s="72"/>
      <c r="K48" s="78"/>
      <c r="L48" s="78"/>
      <c r="M48" s="78"/>
    </row>
    <row r="49" spans="9:13">
      <c r="I49" s="78"/>
      <c r="J49" s="72"/>
      <c r="K49" s="78"/>
      <c r="L49" s="78"/>
      <c r="M49" s="78"/>
    </row>
    <row r="50" spans="9:13">
      <c r="I50" s="78"/>
      <c r="J50" s="72"/>
      <c r="K50" s="78"/>
      <c r="L50" s="78"/>
      <c r="M50" s="78"/>
    </row>
    <row r="51" spans="9:13">
      <c r="I51" s="78"/>
      <c r="J51" s="72"/>
      <c r="K51" s="78"/>
      <c r="L51" s="78"/>
      <c r="M51" s="78"/>
    </row>
    <row r="52" spans="9:13">
      <c r="I52" s="78"/>
      <c r="J52" s="72"/>
      <c r="K52" s="78"/>
      <c r="L52" s="78"/>
      <c r="M52" s="78"/>
    </row>
    <row r="53" spans="9:13">
      <c r="I53" s="78"/>
      <c r="J53" s="72"/>
      <c r="K53" s="78"/>
      <c r="L53" s="78"/>
      <c r="M53" s="78"/>
    </row>
    <row r="54" spans="9:13">
      <c r="I54" s="78"/>
      <c r="K54" s="78"/>
      <c r="L54" s="78"/>
      <c r="M54" s="78"/>
    </row>
    <row r="55" spans="9:13">
      <c r="I55" s="78"/>
      <c r="K55" s="78"/>
      <c r="L55" s="78"/>
      <c r="M55" s="78"/>
    </row>
    <row r="56" spans="9:13">
      <c r="I56" s="78"/>
      <c r="K56" s="78"/>
      <c r="L56" s="78"/>
      <c r="M56" s="78"/>
    </row>
    <row r="57" spans="9:13">
      <c r="I57" s="78"/>
      <c r="K57" s="78"/>
      <c r="L57" s="78"/>
      <c r="M57" s="78"/>
    </row>
    <row r="58" spans="9:13">
      <c r="I58" s="78"/>
      <c r="K58" s="78"/>
      <c r="L58" s="78"/>
      <c r="M58" s="78"/>
    </row>
    <row r="59" spans="9:13">
      <c r="I59" s="78"/>
      <c r="K59" s="78"/>
      <c r="L59" s="78"/>
      <c r="M59" s="78"/>
    </row>
    <row r="60" spans="9:13">
      <c r="I60" s="78"/>
      <c r="K60" s="78"/>
      <c r="L60" s="78"/>
      <c r="M60" s="78"/>
    </row>
    <row r="61" spans="9:13">
      <c r="I61" s="78"/>
      <c r="K61" s="78"/>
      <c r="L61" s="78"/>
      <c r="M61" s="78"/>
    </row>
    <row r="62" spans="9:13">
      <c r="I62" s="78"/>
      <c r="K62" s="78"/>
      <c r="L62" s="78"/>
      <c r="M62" s="78"/>
    </row>
    <row r="63" spans="9:13">
      <c r="I63" s="78"/>
      <c r="K63" s="78"/>
      <c r="L63" s="78"/>
      <c r="M63" s="78"/>
    </row>
    <row r="64" spans="9:13">
      <c r="I64" s="78"/>
      <c r="K64" s="78"/>
      <c r="L64" s="78"/>
      <c r="M64" s="78"/>
    </row>
    <row r="65" spans="9:13">
      <c r="I65" s="78"/>
      <c r="K65" s="78"/>
      <c r="L65" s="78"/>
      <c r="M65" s="78"/>
    </row>
    <row r="66" spans="9:13">
      <c r="I66" s="78"/>
      <c r="K66" s="78"/>
      <c r="L66" s="78"/>
      <c r="M66" s="78"/>
    </row>
    <row r="67" spans="9:13">
      <c r="I67" s="78"/>
      <c r="K67" s="78"/>
      <c r="L67" s="78"/>
      <c r="M67" s="78"/>
    </row>
    <row r="68" spans="9:13">
      <c r="I68" s="78"/>
      <c r="K68" s="78"/>
      <c r="L68" s="78"/>
      <c r="M68" s="78"/>
    </row>
    <row r="69" spans="9:13">
      <c r="I69" s="78"/>
      <c r="K69" s="78"/>
      <c r="L69" s="78"/>
      <c r="M69" s="78"/>
    </row>
    <row r="70" spans="9:13">
      <c r="I70" s="78"/>
      <c r="K70" s="78"/>
      <c r="L70" s="78"/>
      <c r="M70" s="78"/>
    </row>
    <row r="71" spans="9:13">
      <c r="I71" s="78"/>
      <c r="K71" s="78"/>
      <c r="L71" s="78"/>
      <c r="M71" s="78"/>
    </row>
    <row r="72" spans="9:13">
      <c r="K72" s="78"/>
      <c r="L72" s="78"/>
      <c r="M72" s="78"/>
    </row>
    <row r="73" spans="9:13">
      <c r="K73" s="78"/>
      <c r="L73" s="78"/>
      <c r="M73" s="78"/>
    </row>
  </sheetData>
  <mergeCells count="5">
    <mergeCell ref="C6:P6"/>
    <mergeCell ref="C2:D2"/>
    <mergeCell ref="C3:F3"/>
    <mergeCell ref="C4:J4"/>
    <mergeCell ref="C5:P5"/>
  </mergeCells>
  <phoneticPr fontId="2" type="noConversion"/>
  <dataValidations count="2">
    <dataValidation type="list" allowBlank="1" showInputMessage="1" showErrorMessage="1" sqref="K7 K10:K12">
      <formula1>Atleta_F</formula1>
    </dataValidation>
    <dataValidation type="list" allowBlank="1" showInputMessage="1" showErrorMessage="1" sqref="C3:F3">
      <formula1>Tipo_Gara</formula1>
    </dataValidation>
  </dataValidations>
  <pageMargins left="0.28999999999999998" right="0.28000000000000003" top="0.31" bottom="0.16" header="0.21" footer="7.0000000000000007E-2"/>
  <pageSetup paperSize="9" orientation="landscape" horizontalDpi="1200" verticalDpi="1200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36" enableFormatConditionsCalculation="0">
    <tabColor indexed="45"/>
    <pageSetUpPr fitToPage="1"/>
  </sheetPr>
  <dimension ref="B1:T36"/>
  <sheetViews>
    <sheetView workbookViewId="0"/>
  </sheetViews>
  <sheetFormatPr defaultRowHeight="12.75"/>
  <cols>
    <col min="1" max="1" width="2.140625" customWidth="1"/>
    <col min="2" max="2" width="31.7109375" customWidth="1"/>
    <col min="3" max="3" width="6.42578125" style="1" customWidth="1"/>
    <col min="4" max="10" width="6.42578125" customWidth="1"/>
    <col min="11" max="11" width="7.28515625" customWidth="1"/>
    <col min="12" max="13" width="6.42578125" customWidth="1"/>
    <col min="14" max="14" width="3.42578125" customWidth="1"/>
    <col min="15" max="15" width="3.5703125" customWidth="1"/>
    <col min="17" max="17" width="9" customWidth="1"/>
    <col min="18" max="18" width="10.85546875" customWidth="1"/>
    <col min="19" max="19" width="1.85546875" customWidth="1"/>
    <col min="20" max="20" width="11.85546875" customWidth="1"/>
  </cols>
  <sheetData>
    <row r="1" spans="2:20" ht="8.25" customHeight="1">
      <c r="C1"/>
    </row>
    <row r="2" spans="2:20">
      <c r="B2" t="s">
        <v>5</v>
      </c>
      <c r="C2" s="346">
        <v>41770</v>
      </c>
      <c r="D2" s="346"/>
      <c r="H2" t="s">
        <v>125</v>
      </c>
      <c r="J2" t="s">
        <v>134</v>
      </c>
      <c r="T2" s="2" t="s">
        <v>121</v>
      </c>
    </row>
    <row r="3" spans="2:20">
      <c r="B3" t="s">
        <v>2</v>
      </c>
      <c r="C3" s="347" t="s">
        <v>158</v>
      </c>
      <c r="D3" s="348"/>
      <c r="E3" s="348"/>
      <c r="F3" s="349"/>
      <c r="G3" s="6"/>
      <c r="H3" s="112">
        <v>300</v>
      </c>
      <c r="I3" s="6"/>
      <c r="J3" s="70">
        <v>30</v>
      </c>
    </row>
    <row r="4" spans="2:20">
      <c r="B4" t="s">
        <v>6</v>
      </c>
      <c r="C4" s="345" t="s">
        <v>234</v>
      </c>
      <c r="D4" s="345"/>
      <c r="E4" s="345"/>
      <c r="F4" s="345"/>
      <c r="G4" s="345"/>
      <c r="H4" s="345"/>
      <c r="I4" s="345"/>
      <c r="J4" s="345"/>
    </row>
    <row r="5" spans="2:20">
      <c r="B5" t="s">
        <v>7</v>
      </c>
      <c r="C5" s="344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</row>
    <row r="6" spans="2:20">
      <c r="B6" t="s">
        <v>79</v>
      </c>
      <c r="C6" s="344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</row>
    <row r="7" spans="2:20" ht="13.5" thickBot="1">
      <c r="C7"/>
    </row>
    <row r="8" spans="2:20" ht="13.5" thickBot="1">
      <c r="B8" s="2" t="s">
        <v>133</v>
      </c>
      <c r="C8" s="2"/>
      <c r="D8" s="2"/>
      <c r="E8" s="2"/>
      <c r="F8" s="2"/>
      <c r="G8" s="2"/>
      <c r="H8" s="2"/>
      <c r="I8" s="2"/>
      <c r="J8" s="2"/>
      <c r="P8" s="59" t="s">
        <v>8</v>
      </c>
      <c r="Q8" s="56" t="s">
        <v>119</v>
      </c>
      <c r="R8" s="55" t="s">
        <v>120</v>
      </c>
    </row>
    <row r="9" spans="2:20" ht="13.5" thickBot="1">
      <c r="B9" s="25" t="s">
        <v>22</v>
      </c>
      <c r="C9" s="11" t="s">
        <v>26</v>
      </c>
      <c r="D9" s="25" t="s">
        <v>25</v>
      </c>
      <c r="E9" s="11" t="s">
        <v>24</v>
      </c>
      <c r="F9" s="25" t="s">
        <v>31</v>
      </c>
      <c r="G9" s="10" t="s">
        <v>34</v>
      </c>
      <c r="H9" s="10" t="s">
        <v>76</v>
      </c>
      <c r="I9" s="11" t="s">
        <v>77</v>
      </c>
      <c r="J9" s="25" t="s">
        <v>32</v>
      </c>
      <c r="K9" s="11" t="s">
        <v>78</v>
      </c>
      <c r="L9" s="8" t="s">
        <v>4</v>
      </c>
      <c r="M9" s="8" t="s">
        <v>30</v>
      </c>
      <c r="P9" s="59" t="s">
        <v>9</v>
      </c>
      <c r="Q9" s="68">
        <v>682</v>
      </c>
      <c r="R9" s="69"/>
    </row>
    <row r="10" spans="2:20">
      <c r="B10" s="33" t="s">
        <v>51</v>
      </c>
      <c r="C10" s="43" t="s">
        <v>13</v>
      </c>
      <c r="D10" s="33">
        <v>119</v>
      </c>
      <c r="E10" s="152">
        <v>23</v>
      </c>
      <c r="F10" s="153">
        <v>82.576866764275252</v>
      </c>
      <c r="G10" s="154">
        <v>3</v>
      </c>
      <c r="H10" s="154">
        <v>300</v>
      </c>
      <c r="I10" s="155">
        <v>247.73060029282576</v>
      </c>
      <c r="J10" s="153">
        <v>83.088235294117652</v>
      </c>
      <c r="K10" s="155">
        <v>249.26470588235298</v>
      </c>
      <c r="L10" s="156"/>
      <c r="M10" s="157">
        <v>526.99530617517871</v>
      </c>
      <c r="P10" s="67" t="s">
        <v>10</v>
      </c>
      <c r="Q10" s="57"/>
      <c r="R10" s="91"/>
    </row>
    <row r="11" spans="2:20">
      <c r="B11" s="34" t="s">
        <v>50</v>
      </c>
      <c r="C11" s="36" t="s">
        <v>12</v>
      </c>
      <c r="D11" s="34">
        <v>367</v>
      </c>
      <c r="E11" s="47">
        <v>55</v>
      </c>
      <c r="F11" s="49">
        <v>46.266471449487554</v>
      </c>
      <c r="G11" s="45">
        <v>10</v>
      </c>
      <c r="H11" s="45">
        <v>0</v>
      </c>
      <c r="I11" s="109">
        <v>0</v>
      </c>
      <c r="J11" s="49">
        <v>43.298969072164951</v>
      </c>
      <c r="K11" s="109">
        <v>0</v>
      </c>
      <c r="L11" s="110"/>
      <c r="M11" s="111">
        <v>30</v>
      </c>
      <c r="P11" s="60" t="s">
        <v>11</v>
      </c>
      <c r="Q11" s="58">
        <v>39</v>
      </c>
      <c r="R11" s="54"/>
    </row>
    <row r="12" spans="2:20">
      <c r="B12" s="34" t="s">
        <v>53</v>
      </c>
      <c r="C12" s="36" t="s">
        <v>11</v>
      </c>
      <c r="D12" s="34">
        <v>438</v>
      </c>
      <c r="E12" s="47">
        <v>25</v>
      </c>
      <c r="F12" s="49">
        <v>35.871156661786237</v>
      </c>
      <c r="G12" s="45">
        <v>1</v>
      </c>
      <c r="H12" s="45">
        <v>300</v>
      </c>
      <c r="I12" s="109">
        <v>107.61346998535872</v>
      </c>
      <c r="J12" s="49">
        <v>37.5</v>
      </c>
      <c r="K12" s="109">
        <v>112.5</v>
      </c>
      <c r="L12" s="110"/>
      <c r="M12" s="111">
        <v>250.11346998535873</v>
      </c>
      <c r="P12" s="60" t="s">
        <v>12</v>
      </c>
      <c r="Q12" s="58">
        <v>96</v>
      </c>
      <c r="R12" s="87"/>
    </row>
    <row r="13" spans="2:20">
      <c r="B13" s="34" t="s">
        <v>45</v>
      </c>
      <c r="C13" s="36" t="s">
        <v>12</v>
      </c>
      <c r="D13" s="34">
        <v>496</v>
      </c>
      <c r="E13" s="47">
        <v>75</v>
      </c>
      <c r="F13" s="49">
        <v>27.379209370424597</v>
      </c>
      <c r="G13" s="45">
        <v>1</v>
      </c>
      <c r="H13" s="45">
        <v>300</v>
      </c>
      <c r="I13" s="109">
        <v>82.137628111273784</v>
      </c>
      <c r="J13" s="49">
        <v>22.680412371134022</v>
      </c>
      <c r="K13" s="109">
        <v>68.041237113402062</v>
      </c>
      <c r="L13" s="110"/>
      <c r="M13" s="111">
        <v>180.17886522467586</v>
      </c>
      <c r="P13" s="60" t="s">
        <v>13</v>
      </c>
      <c r="Q13" s="58">
        <v>135</v>
      </c>
      <c r="R13" s="87"/>
    </row>
    <row r="14" spans="2:20" ht="13.5" thickBot="1">
      <c r="B14" s="35" t="s">
        <v>95</v>
      </c>
      <c r="C14" s="37" t="s">
        <v>15</v>
      </c>
      <c r="D14" s="35">
        <v>561</v>
      </c>
      <c r="E14" s="48">
        <v>97</v>
      </c>
      <c r="F14" s="50">
        <v>17.862371888726209</v>
      </c>
      <c r="G14" s="51">
        <v>3</v>
      </c>
      <c r="H14" s="51">
        <v>300</v>
      </c>
      <c r="I14" s="106">
        <v>53.587115666178626</v>
      </c>
      <c r="J14" s="50">
        <v>17.094017094017094</v>
      </c>
      <c r="K14" s="106">
        <v>51.282051282051277</v>
      </c>
      <c r="L14" s="107"/>
      <c r="M14" s="108">
        <v>134.86916694822992</v>
      </c>
      <c r="P14" s="60" t="s">
        <v>14</v>
      </c>
      <c r="Q14" s="58"/>
      <c r="R14" s="54"/>
    </row>
    <row r="15" spans="2:20">
      <c r="I15" s="78"/>
      <c r="J15" s="72"/>
      <c r="K15" s="78"/>
      <c r="L15" s="78"/>
      <c r="M15" s="78"/>
      <c r="P15" s="60" t="s">
        <v>15</v>
      </c>
      <c r="Q15" s="58">
        <v>116</v>
      </c>
      <c r="R15" s="54"/>
    </row>
    <row r="16" spans="2:20">
      <c r="I16" s="78"/>
      <c r="J16" s="72"/>
      <c r="K16" s="78"/>
      <c r="L16" s="78"/>
      <c r="M16" s="78"/>
      <c r="P16" s="60" t="s">
        <v>16</v>
      </c>
      <c r="Q16" s="58"/>
      <c r="R16" s="87"/>
    </row>
    <row r="17" spans="9:18">
      <c r="I17" s="78"/>
      <c r="K17" s="78"/>
      <c r="L17" s="78"/>
      <c r="M17" s="78"/>
      <c r="P17" s="60" t="s">
        <v>17</v>
      </c>
      <c r="Q17" s="58"/>
      <c r="R17" s="87"/>
    </row>
    <row r="18" spans="9:18">
      <c r="I18" s="78"/>
      <c r="K18" s="78"/>
      <c r="L18" s="78"/>
      <c r="M18" s="78"/>
      <c r="P18" s="60" t="s">
        <v>18</v>
      </c>
      <c r="Q18" s="58"/>
      <c r="R18" s="87"/>
    </row>
    <row r="19" spans="9:18">
      <c r="I19" s="78"/>
      <c r="K19" s="78"/>
      <c r="L19" s="78"/>
      <c r="M19" s="78"/>
      <c r="P19" s="85" t="s">
        <v>19</v>
      </c>
      <c r="Q19" s="86"/>
      <c r="R19" s="87"/>
    </row>
    <row r="20" spans="9:18" ht="13.5" thickBot="1">
      <c r="I20" s="78"/>
      <c r="K20" s="78"/>
      <c r="L20" s="78"/>
      <c r="M20" s="78"/>
      <c r="P20" s="88" t="s">
        <v>20</v>
      </c>
      <c r="Q20" s="89"/>
      <c r="R20" s="90"/>
    </row>
    <row r="21" spans="9:18">
      <c r="I21" s="78"/>
      <c r="K21" s="78"/>
      <c r="L21" s="78"/>
      <c r="M21" s="78"/>
    </row>
    <row r="22" spans="9:18">
      <c r="I22" s="78"/>
      <c r="K22" s="78"/>
      <c r="L22" s="78"/>
      <c r="M22" s="78"/>
    </row>
    <row r="23" spans="9:18">
      <c r="I23" s="78"/>
      <c r="K23" s="78"/>
      <c r="L23" s="78"/>
      <c r="M23" s="78"/>
    </row>
    <row r="24" spans="9:18">
      <c r="I24" s="78"/>
      <c r="K24" s="78"/>
      <c r="L24" s="78"/>
      <c r="M24" s="78"/>
    </row>
    <row r="25" spans="9:18">
      <c r="I25" s="78"/>
      <c r="K25" s="78"/>
      <c r="L25" s="78"/>
      <c r="M25" s="78"/>
    </row>
    <row r="26" spans="9:18">
      <c r="I26" s="78"/>
      <c r="K26" s="78"/>
      <c r="L26" s="78"/>
      <c r="M26" s="78"/>
    </row>
    <row r="27" spans="9:18">
      <c r="I27" s="78"/>
      <c r="K27" s="78"/>
      <c r="L27" s="78"/>
      <c r="M27" s="78"/>
    </row>
    <row r="28" spans="9:18">
      <c r="I28" s="78"/>
      <c r="K28" s="78"/>
      <c r="L28" s="78"/>
      <c r="M28" s="78"/>
    </row>
    <row r="29" spans="9:18">
      <c r="I29" s="78"/>
      <c r="K29" s="78"/>
      <c r="L29" s="78"/>
      <c r="M29" s="78"/>
    </row>
    <row r="30" spans="9:18">
      <c r="I30" s="78"/>
      <c r="K30" s="78"/>
      <c r="L30" s="78"/>
      <c r="M30" s="78"/>
    </row>
    <row r="31" spans="9:18">
      <c r="I31" s="78"/>
      <c r="K31" s="78"/>
      <c r="L31" s="78"/>
      <c r="M31" s="78"/>
    </row>
    <row r="32" spans="9:18">
      <c r="I32" s="78"/>
      <c r="K32" s="78"/>
      <c r="L32" s="78"/>
      <c r="M32" s="78"/>
    </row>
    <row r="33" spans="9:13">
      <c r="I33" s="78"/>
      <c r="K33" s="78"/>
      <c r="L33" s="78"/>
      <c r="M33" s="78"/>
    </row>
    <row r="34" spans="9:13">
      <c r="I34" s="78"/>
      <c r="K34" s="78"/>
      <c r="L34" s="78"/>
      <c r="M34" s="78"/>
    </row>
    <row r="35" spans="9:13">
      <c r="K35" s="78"/>
      <c r="L35" s="78"/>
      <c r="M35" s="78"/>
    </row>
    <row r="36" spans="9:13">
      <c r="K36" s="78"/>
      <c r="L36" s="78"/>
      <c r="M36" s="78"/>
    </row>
  </sheetData>
  <mergeCells count="5">
    <mergeCell ref="C6:P6"/>
    <mergeCell ref="C2:D2"/>
    <mergeCell ref="C3:F3"/>
    <mergeCell ref="C4:J4"/>
    <mergeCell ref="C5:P5"/>
  </mergeCells>
  <phoneticPr fontId="2" type="noConversion"/>
  <dataValidations count="2">
    <dataValidation type="list" allowBlank="1" showInputMessage="1" showErrorMessage="1" sqref="K7 K10:K14">
      <formula1>Atleta_F</formula1>
    </dataValidation>
    <dataValidation type="list" allowBlank="1" showInputMessage="1" showErrorMessage="1" sqref="C3:F3">
      <formula1>Tipo_Gara</formula1>
    </dataValidation>
  </dataValidations>
  <pageMargins left="0.28999999999999998" right="0.28000000000000003" top="0.31" bottom="0.16" header="0.21" footer="7.0000000000000007E-2"/>
  <pageSetup paperSize="9" orientation="landscape" horizontalDpi="1200" verticalDpi="1200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37" enableFormatConditionsCalculation="0">
    <tabColor indexed="11"/>
    <pageSetUpPr fitToPage="1"/>
  </sheetPr>
  <dimension ref="B1:T72"/>
  <sheetViews>
    <sheetView workbookViewId="0"/>
  </sheetViews>
  <sheetFormatPr defaultRowHeight="12.75"/>
  <cols>
    <col min="1" max="1" width="2.140625" customWidth="1"/>
    <col min="2" max="2" width="31.7109375" customWidth="1"/>
    <col min="3" max="3" width="6.42578125" style="1" customWidth="1"/>
    <col min="4" max="10" width="6.42578125" customWidth="1"/>
    <col min="11" max="11" width="7.28515625" customWidth="1"/>
    <col min="12" max="13" width="6.42578125" customWidth="1"/>
    <col min="14" max="14" width="3.42578125" customWidth="1"/>
    <col min="15" max="15" width="3.5703125" customWidth="1"/>
    <col min="17" max="17" width="9" customWidth="1"/>
    <col min="18" max="18" width="10.85546875" customWidth="1"/>
    <col min="19" max="19" width="1.85546875" customWidth="1"/>
    <col min="20" max="20" width="11.85546875" customWidth="1"/>
  </cols>
  <sheetData>
    <row r="1" spans="2:20" ht="8.25" customHeight="1">
      <c r="C1"/>
    </row>
    <row r="2" spans="2:20">
      <c r="B2" t="s">
        <v>5</v>
      </c>
      <c r="C2" s="346">
        <v>41777</v>
      </c>
      <c r="D2" s="346"/>
      <c r="H2" t="s">
        <v>125</v>
      </c>
      <c r="J2" t="s">
        <v>134</v>
      </c>
      <c r="T2" s="2" t="s">
        <v>121</v>
      </c>
    </row>
    <row r="3" spans="2:20">
      <c r="B3" t="s">
        <v>2</v>
      </c>
      <c r="C3" s="347" t="s">
        <v>157</v>
      </c>
      <c r="D3" s="348"/>
      <c r="E3" s="348"/>
      <c r="F3" s="349"/>
      <c r="G3" s="6"/>
      <c r="H3" s="112">
        <v>180</v>
      </c>
      <c r="I3" s="6"/>
      <c r="J3" s="70">
        <v>18</v>
      </c>
    </row>
    <row r="4" spans="2:20">
      <c r="B4" t="s">
        <v>6</v>
      </c>
      <c r="C4" s="345" t="s">
        <v>238</v>
      </c>
      <c r="D4" s="345"/>
      <c r="E4" s="345"/>
      <c r="F4" s="345"/>
      <c r="G4" s="345"/>
      <c r="H4" s="345"/>
      <c r="I4" s="345"/>
      <c r="J4" s="345"/>
    </row>
    <row r="5" spans="2:20">
      <c r="B5" t="s">
        <v>7</v>
      </c>
      <c r="C5" s="344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</row>
    <row r="6" spans="2:20">
      <c r="B6" t="s">
        <v>79</v>
      </c>
      <c r="C6" s="344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</row>
    <row r="7" spans="2:20" ht="13.5" thickBot="1">
      <c r="C7"/>
    </row>
    <row r="8" spans="2:20" ht="13.5" thickBot="1">
      <c r="B8" s="2" t="s">
        <v>133</v>
      </c>
      <c r="C8" s="2"/>
      <c r="D8" s="2"/>
      <c r="E8" s="2"/>
      <c r="F8" s="2"/>
      <c r="G8" s="2"/>
      <c r="H8" s="2"/>
      <c r="I8" s="2"/>
      <c r="J8" s="2"/>
      <c r="P8" s="59" t="s">
        <v>8</v>
      </c>
      <c r="Q8" s="56" t="s">
        <v>119</v>
      </c>
      <c r="R8" s="55" t="s">
        <v>120</v>
      </c>
    </row>
    <row r="9" spans="2:20" ht="13.5" thickBot="1">
      <c r="B9" s="25" t="s">
        <v>22</v>
      </c>
      <c r="C9" s="11" t="s">
        <v>26</v>
      </c>
      <c r="D9" s="25" t="s">
        <v>25</v>
      </c>
      <c r="E9" s="11" t="s">
        <v>24</v>
      </c>
      <c r="F9" s="25" t="s">
        <v>31</v>
      </c>
      <c r="G9" s="10" t="s">
        <v>34</v>
      </c>
      <c r="H9" s="10" t="s">
        <v>76</v>
      </c>
      <c r="I9" s="11" t="s">
        <v>77</v>
      </c>
      <c r="J9" s="25" t="s">
        <v>32</v>
      </c>
      <c r="K9" s="11" t="s">
        <v>78</v>
      </c>
      <c r="L9" s="8" t="s">
        <v>4</v>
      </c>
      <c r="M9" s="8" t="s">
        <v>30</v>
      </c>
      <c r="P9" s="59" t="s">
        <v>9</v>
      </c>
      <c r="Q9" s="68">
        <v>387</v>
      </c>
      <c r="R9" s="69"/>
    </row>
    <row r="10" spans="2:20">
      <c r="B10" s="33" t="s">
        <v>54</v>
      </c>
      <c r="C10" s="43" t="s">
        <v>14</v>
      </c>
      <c r="D10" s="33">
        <v>68</v>
      </c>
      <c r="E10" s="152">
        <v>16</v>
      </c>
      <c r="F10" s="153">
        <v>82.474226804123703</v>
      </c>
      <c r="G10" s="154">
        <v>13</v>
      </c>
      <c r="H10" s="154">
        <v>0</v>
      </c>
      <c r="I10" s="155">
        <v>0</v>
      </c>
      <c r="J10" s="153">
        <v>82.222222222222214</v>
      </c>
      <c r="K10" s="155">
        <v>0</v>
      </c>
      <c r="L10" s="156"/>
      <c r="M10" s="157">
        <v>18</v>
      </c>
      <c r="P10" s="67" t="s">
        <v>10</v>
      </c>
      <c r="Q10" s="57"/>
      <c r="R10" s="91"/>
    </row>
    <row r="11" spans="2:20" ht="13.5" thickBot="1">
      <c r="B11" s="35" t="s">
        <v>52</v>
      </c>
      <c r="C11" s="37" t="s">
        <v>14</v>
      </c>
      <c r="D11" s="35">
        <v>278</v>
      </c>
      <c r="E11" s="48">
        <v>65</v>
      </c>
      <c r="F11" s="50">
        <v>28.350515463917525</v>
      </c>
      <c r="G11" s="51">
        <v>6</v>
      </c>
      <c r="H11" s="51">
        <v>180</v>
      </c>
      <c r="I11" s="106">
        <v>51.030927835051543</v>
      </c>
      <c r="J11" s="50">
        <v>27.777777777777779</v>
      </c>
      <c r="K11" s="106">
        <v>50</v>
      </c>
      <c r="L11" s="107"/>
      <c r="M11" s="108">
        <v>119.03092783505154</v>
      </c>
      <c r="P11" s="60" t="s">
        <v>11</v>
      </c>
      <c r="Q11" s="58"/>
      <c r="R11" s="54"/>
    </row>
    <row r="12" spans="2:20">
      <c r="F12" s="7"/>
      <c r="I12" s="78"/>
      <c r="J12" s="7"/>
      <c r="K12" s="78"/>
      <c r="L12" s="78"/>
      <c r="M12" s="78"/>
      <c r="P12" s="60" t="s">
        <v>12</v>
      </c>
      <c r="Q12" s="58"/>
      <c r="R12" s="87"/>
    </row>
    <row r="13" spans="2:20">
      <c r="B13" s="99" t="s">
        <v>106</v>
      </c>
      <c r="F13" s="7"/>
      <c r="I13" s="78"/>
      <c r="J13" s="7"/>
      <c r="K13" s="78"/>
      <c r="L13" s="78"/>
      <c r="M13" s="78"/>
      <c r="P13" s="60" t="s">
        <v>13</v>
      </c>
      <c r="Q13" s="58"/>
      <c r="R13" s="87"/>
    </row>
    <row r="14" spans="2:20">
      <c r="B14" s="101" t="s">
        <v>26</v>
      </c>
      <c r="C14" s="100"/>
      <c r="D14" s="102" t="s">
        <v>122</v>
      </c>
      <c r="E14" s="100"/>
      <c r="F14" s="100"/>
      <c r="G14" s="100"/>
      <c r="H14" s="100"/>
      <c r="I14" s="100"/>
      <c r="J14" s="100"/>
      <c r="K14" s="100"/>
      <c r="L14" s="100"/>
      <c r="M14" s="78"/>
      <c r="P14" s="60" t="s">
        <v>14</v>
      </c>
      <c r="Q14" s="58">
        <v>89</v>
      </c>
      <c r="R14" s="54"/>
    </row>
    <row r="15" spans="2:20">
      <c r="B15" s="101" t="s">
        <v>25</v>
      </c>
      <c r="D15" s="103" t="s">
        <v>123</v>
      </c>
      <c r="F15" s="7"/>
      <c r="I15" s="78"/>
      <c r="J15" s="7"/>
      <c r="K15" s="78"/>
      <c r="L15" s="78"/>
      <c r="M15" s="78"/>
      <c r="P15" s="60" t="s">
        <v>15</v>
      </c>
      <c r="Q15" s="58"/>
      <c r="R15" s="54"/>
    </row>
    <row r="16" spans="2:20">
      <c r="B16" s="101" t="s">
        <v>24</v>
      </c>
      <c r="D16" s="103" t="s">
        <v>124</v>
      </c>
      <c r="F16" s="7"/>
      <c r="I16" s="78"/>
      <c r="J16" s="7"/>
      <c r="K16" s="78"/>
      <c r="L16" s="78"/>
      <c r="M16" s="78"/>
      <c r="P16" s="60" t="s">
        <v>16</v>
      </c>
      <c r="Q16" s="58"/>
      <c r="R16" s="87"/>
    </row>
    <row r="17" spans="2:18">
      <c r="B17" s="101" t="s">
        <v>31</v>
      </c>
      <c r="D17" s="103" t="s">
        <v>129</v>
      </c>
      <c r="F17" s="7"/>
      <c r="I17" s="78"/>
      <c r="J17" s="7"/>
      <c r="K17" s="78"/>
      <c r="L17" s="78"/>
      <c r="M17" s="78"/>
      <c r="P17" s="60" t="s">
        <v>17</v>
      </c>
      <c r="Q17" s="58"/>
      <c r="R17" s="87"/>
    </row>
    <row r="18" spans="2:18">
      <c r="B18" s="101" t="s">
        <v>34</v>
      </c>
      <c r="D18" s="103" t="s">
        <v>126</v>
      </c>
      <c r="F18" s="7"/>
      <c r="I18" s="78"/>
      <c r="J18" s="7"/>
      <c r="K18" s="78"/>
      <c r="L18" s="78"/>
      <c r="M18" s="78"/>
      <c r="P18" s="60" t="s">
        <v>18</v>
      </c>
      <c r="Q18" s="58"/>
      <c r="R18" s="87"/>
    </row>
    <row r="19" spans="2:18">
      <c r="B19" s="101" t="s">
        <v>76</v>
      </c>
      <c r="D19" s="103" t="s">
        <v>127</v>
      </c>
      <c r="F19" s="7"/>
      <c r="I19" s="78"/>
      <c r="J19" s="7"/>
      <c r="K19" s="78"/>
      <c r="L19" s="78"/>
      <c r="M19" s="78"/>
      <c r="P19" s="85" t="s">
        <v>19</v>
      </c>
      <c r="Q19" s="86"/>
      <c r="R19" s="87"/>
    </row>
    <row r="20" spans="2:18" ht="13.5" thickBot="1">
      <c r="B20" s="101" t="s">
        <v>77</v>
      </c>
      <c r="D20" s="103" t="s">
        <v>128</v>
      </c>
      <c r="F20" s="7"/>
      <c r="I20" s="78"/>
      <c r="J20" s="7"/>
      <c r="K20" s="78"/>
      <c r="L20" s="78"/>
      <c r="M20" s="78"/>
      <c r="P20" s="88" t="s">
        <v>20</v>
      </c>
      <c r="Q20" s="89"/>
      <c r="R20" s="90"/>
    </row>
    <row r="21" spans="2:18">
      <c r="B21" s="101" t="s">
        <v>32</v>
      </c>
      <c r="D21" s="103" t="s">
        <v>130</v>
      </c>
      <c r="F21" s="7"/>
      <c r="I21" s="78"/>
      <c r="J21" s="7"/>
      <c r="K21" s="78"/>
      <c r="L21" s="78"/>
      <c r="M21" s="78"/>
    </row>
    <row r="22" spans="2:18">
      <c r="B22" s="101" t="s">
        <v>78</v>
      </c>
      <c r="D22" s="103" t="s">
        <v>131</v>
      </c>
      <c r="F22" s="7"/>
      <c r="I22" s="78"/>
      <c r="J22" s="7"/>
      <c r="K22" s="78"/>
      <c r="L22" s="78"/>
      <c r="M22" s="78"/>
    </row>
    <row r="23" spans="2:18">
      <c r="B23" s="101" t="s">
        <v>4</v>
      </c>
      <c r="D23" s="103" t="s">
        <v>132</v>
      </c>
      <c r="F23" s="7"/>
      <c r="I23" s="78"/>
      <c r="J23" s="7"/>
      <c r="K23" s="78"/>
      <c r="L23" s="78"/>
      <c r="M23" s="78"/>
    </row>
    <row r="24" spans="2:18">
      <c r="B24" s="101" t="s">
        <v>30</v>
      </c>
      <c r="D24" s="103" t="s">
        <v>135</v>
      </c>
      <c r="F24" s="7"/>
      <c r="I24" s="78"/>
      <c r="J24" s="7"/>
      <c r="K24" s="78"/>
      <c r="L24" s="78"/>
      <c r="M24" s="78"/>
    </row>
    <row r="25" spans="2:18">
      <c r="F25" s="7"/>
      <c r="I25" s="78"/>
      <c r="J25" s="7"/>
      <c r="K25" s="78"/>
      <c r="L25" s="78"/>
      <c r="M25" s="78"/>
    </row>
    <row r="26" spans="2:18">
      <c r="F26" s="7"/>
      <c r="I26" s="78"/>
      <c r="J26" s="7"/>
      <c r="K26" s="78"/>
      <c r="L26" s="78"/>
      <c r="M26" s="78"/>
    </row>
    <row r="27" spans="2:18">
      <c r="F27" s="7"/>
      <c r="I27" s="78"/>
      <c r="J27" s="7"/>
      <c r="K27" s="78"/>
      <c r="L27" s="78"/>
      <c r="M27" s="78"/>
    </row>
    <row r="28" spans="2:18">
      <c r="F28" s="7"/>
      <c r="I28" s="78"/>
      <c r="J28" s="7"/>
      <c r="K28" s="78"/>
      <c r="L28" s="78"/>
      <c r="M28" s="78"/>
    </row>
    <row r="29" spans="2:18">
      <c r="F29" s="7"/>
      <c r="I29" s="78"/>
      <c r="J29" s="7"/>
      <c r="K29" s="78"/>
      <c r="L29" s="78"/>
      <c r="M29" s="78"/>
    </row>
    <row r="30" spans="2:18">
      <c r="F30" s="7"/>
      <c r="I30" s="78"/>
      <c r="J30" s="7"/>
      <c r="K30" s="78"/>
      <c r="L30" s="78"/>
      <c r="M30" s="78"/>
    </row>
    <row r="31" spans="2:18">
      <c r="F31" s="7"/>
      <c r="I31" s="78"/>
      <c r="J31" s="7"/>
      <c r="K31" s="78"/>
      <c r="L31" s="78"/>
      <c r="M31" s="78"/>
    </row>
    <row r="32" spans="2:18">
      <c r="F32" s="7"/>
      <c r="I32" s="78"/>
      <c r="J32" s="7"/>
      <c r="K32" s="78"/>
      <c r="L32" s="78"/>
      <c r="M32" s="78"/>
    </row>
    <row r="33" spans="6:13">
      <c r="F33" s="7"/>
      <c r="I33" s="78"/>
      <c r="J33" s="7"/>
      <c r="K33" s="78"/>
      <c r="L33" s="78"/>
      <c r="M33" s="78"/>
    </row>
    <row r="34" spans="6:13">
      <c r="F34" s="7"/>
      <c r="I34" s="78"/>
      <c r="J34" s="7"/>
      <c r="K34" s="78"/>
      <c r="L34" s="78"/>
      <c r="M34" s="78"/>
    </row>
    <row r="35" spans="6:13">
      <c r="F35" s="7"/>
      <c r="I35" s="78"/>
      <c r="J35" s="7"/>
      <c r="K35" s="78"/>
      <c r="L35" s="78"/>
      <c r="M35" s="78"/>
    </row>
    <row r="36" spans="6:13">
      <c r="F36" s="7"/>
      <c r="I36" s="78"/>
      <c r="J36" s="7"/>
      <c r="K36" s="78"/>
      <c r="L36" s="78"/>
      <c r="M36" s="78"/>
    </row>
    <row r="37" spans="6:13">
      <c r="F37" s="7"/>
      <c r="I37" s="78"/>
      <c r="J37" s="7"/>
      <c r="K37" s="78"/>
      <c r="L37" s="78"/>
      <c r="M37" s="78"/>
    </row>
    <row r="38" spans="6:13">
      <c r="F38" s="7"/>
      <c r="I38" s="78"/>
      <c r="J38" s="7"/>
      <c r="K38" s="78"/>
      <c r="L38" s="78"/>
      <c r="M38" s="78"/>
    </row>
    <row r="39" spans="6:13">
      <c r="F39" s="7"/>
      <c r="I39" s="78"/>
      <c r="J39" s="7"/>
      <c r="K39" s="78"/>
      <c r="L39" s="78"/>
      <c r="M39" s="78"/>
    </row>
    <row r="40" spans="6:13">
      <c r="F40" s="7"/>
      <c r="I40" s="78"/>
      <c r="J40" s="7"/>
      <c r="K40" s="78"/>
      <c r="L40" s="78"/>
      <c r="M40" s="78"/>
    </row>
    <row r="41" spans="6:13">
      <c r="I41" s="78"/>
      <c r="J41" s="72"/>
      <c r="K41" s="78"/>
      <c r="L41" s="78"/>
      <c r="M41" s="78"/>
    </row>
    <row r="42" spans="6:13">
      <c r="I42" s="78"/>
      <c r="J42" s="72"/>
      <c r="K42" s="78"/>
      <c r="L42" s="78"/>
      <c r="M42" s="78"/>
    </row>
    <row r="43" spans="6:13">
      <c r="I43" s="78"/>
      <c r="J43" s="72"/>
      <c r="K43" s="78"/>
      <c r="L43" s="78"/>
      <c r="M43" s="78"/>
    </row>
    <row r="44" spans="6:13">
      <c r="I44" s="78"/>
      <c r="J44" s="72"/>
      <c r="K44" s="78"/>
      <c r="L44" s="78"/>
      <c r="M44" s="78"/>
    </row>
    <row r="45" spans="6:13">
      <c r="I45" s="78"/>
      <c r="J45" s="72"/>
      <c r="K45" s="78"/>
      <c r="L45" s="78"/>
      <c r="M45" s="78"/>
    </row>
    <row r="46" spans="6:13">
      <c r="I46" s="78"/>
      <c r="J46" s="72"/>
      <c r="K46" s="78"/>
      <c r="L46" s="78"/>
      <c r="M46" s="78"/>
    </row>
    <row r="47" spans="6:13">
      <c r="I47" s="78"/>
      <c r="J47" s="72"/>
      <c r="K47" s="78"/>
      <c r="L47" s="78"/>
      <c r="M47" s="78"/>
    </row>
    <row r="48" spans="6:13">
      <c r="I48" s="78"/>
      <c r="J48" s="72"/>
      <c r="K48" s="78"/>
      <c r="L48" s="78"/>
      <c r="M48" s="78"/>
    </row>
    <row r="49" spans="9:13">
      <c r="I49" s="78"/>
      <c r="J49" s="72"/>
      <c r="K49" s="78"/>
      <c r="L49" s="78"/>
      <c r="M49" s="78"/>
    </row>
    <row r="50" spans="9:13">
      <c r="I50" s="78"/>
      <c r="J50" s="72"/>
      <c r="K50" s="78"/>
      <c r="L50" s="78"/>
      <c r="M50" s="78"/>
    </row>
    <row r="51" spans="9:13">
      <c r="I51" s="78"/>
      <c r="J51" s="72"/>
      <c r="K51" s="78"/>
      <c r="L51" s="78"/>
      <c r="M51" s="78"/>
    </row>
    <row r="52" spans="9:13">
      <c r="I52" s="78"/>
      <c r="J52" s="72"/>
      <c r="K52" s="78"/>
      <c r="L52" s="78"/>
      <c r="M52" s="78"/>
    </row>
    <row r="53" spans="9:13">
      <c r="I53" s="78"/>
      <c r="K53" s="78"/>
      <c r="L53" s="78"/>
      <c r="M53" s="78"/>
    </row>
    <row r="54" spans="9:13">
      <c r="I54" s="78"/>
      <c r="K54" s="78"/>
      <c r="L54" s="78"/>
      <c r="M54" s="78"/>
    </row>
    <row r="55" spans="9:13">
      <c r="I55" s="78"/>
      <c r="K55" s="78"/>
      <c r="L55" s="78"/>
      <c r="M55" s="78"/>
    </row>
    <row r="56" spans="9:13">
      <c r="I56" s="78"/>
      <c r="K56" s="78"/>
      <c r="L56" s="78"/>
      <c r="M56" s="78"/>
    </row>
    <row r="57" spans="9:13">
      <c r="I57" s="78"/>
      <c r="K57" s="78"/>
      <c r="L57" s="78"/>
      <c r="M57" s="78"/>
    </row>
    <row r="58" spans="9:13">
      <c r="I58" s="78"/>
      <c r="K58" s="78"/>
      <c r="L58" s="78"/>
      <c r="M58" s="78"/>
    </row>
    <row r="59" spans="9:13">
      <c r="I59" s="78"/>
      <c r="K59" s="78"/>
      <c r="L59" s="78"/>
      <c r="M59" s="78"/>
    </row>
    <row r="60" spans="9:13">
      <c r="I60" s="78"/>
      <c r="K60" s="78"/>
      <c r="L60" s="78"/>
      <c r="M60" s="78"/>
    </row>
    <row r="61" spans="9:13">
      <c r="I61" s="78"/>
      <c r="K61" s="78"/>
      <c r="L61" s="78"/>
      <c r="M61" s="78"/>
    </row>
    <row r="62" spans="9:13">
      <c r="I62" s="78"/>
      <c r="K62" s="78"/>
      <c r="L62" s="78"/>
      <c r="M62" s="78"/>
    </row>
    <row r="63" spans="9:13">
      <c r="I63" s="78"/>
      <c r="K63" s="78"/>
      <c r="L63" s="78"/>
      <c r="M63" s="78"/>
    </row>
    <row r="64" spans="9:13">
      <c r="I64" s="78"/>
      <c r="K64" s="78"/>
      <c r="L64" s="78"/>
      <c r="M64" s="78"/>
    </row>
    <row r="65" spans="9:13">
      <c r="I65" s="78"/>
      <c r="K65" s="78"/>
      <c r="L65" s="78"/>
      <c r="M65" s="78"/>
    </row>
    <row r="66" spans="9:13">
      <c r="I66" s="78"/>
      <c r="K66" s="78"/>
      <c r="L66" s="78"/>
      <c r="M66" s="78"/>
    </row>
    <row r="67" spans="9:13">
      <c r="I67" s="78"/>
      <c r="K67" s="78"/>
      <c r="L67" s="78"/>
      <c r="M67" s="78"/>
    </row>
    <row r="68" spans="9:13">
      <c r="I68" s="78"/>
      <c r="K68" s="78"/>
      <c r="L68" s="78"/>
      <c r="M68" s="78"/>
    </row>
    <row r="69" spans="9:13">
      <c r="I69" s="78"/>
      <c r="K69" s="78"/>
      <c r="L69" s="78"/>
      <c r="M69" s="78"/>
    </row>
    <row r="70" spans="9:13">
      <c r="I70" s="78"/>
      <c r="K70" s="78"/>
      <c r="L70" s="78"/>
      <c r="M70" s="78"/>
    </row>
    <row r="71" spans="9:13">
      <c r="K71" s="78"/>
      <c r="L71" s="78"/>
      <c r="M71" s="78"/>
    </row>
    <row r="72" spans="9:13">
      <c r="K72" s="78"/>
      <c r="L72" s="78"/>
      <c r="M72" s="78"/>
    </row>
  </sheetData>
  <mergeCells count="5">
    <mergeCell ref="C6:P6"/>
    <mergeCell ref="C2:D2"/>
    <mergeCell ref="C3:F3"/>
    <mergeCell ref="C4:J4"/>
    <mergeCell ref="C5:P5"/>
  </mergeCells>
  <phoneticPr fontId="2" type="noConversion"/>
  <dataValidations count="2">
    <dataValidation type="list" allowBlank="1" showInputMessage="1" showErrorMessage="1" sqref="K7 K10:K11">
      <formula1>Atleta_F</formula1>
    </dataValidation>
    <dataValidation type="list" allowBlank="1" showInputMessage="1" showErrorMessage="1" sqref="C3:F3">
      <formula1>Tipo_Gara</formula1>
    </dataValidation>
  </dataValidations>
  <pageMargins left="0.28999999999999998" right="0.28000000000000003" top="0.31" bottom="0.16" header="0.21" footer="7.0000000000000007E-2"/>
  <pageSetup paperSize="9" orientation="landscape" horizontalDpi="1200" verticalDpi="1200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38" enableFormatConditionsCalculation="0">
    <tabColor indexed="43"/>
    <pageSetUpPr fitToPage="1"/>
  </sheetPr>
  <dimension ref="B1:T94"/>
  <sheetViews>
    <sheetView workbookViewId="0"/>
  </sheetViews>
  <sheetFormatPr defaultRowHeight="12.75"/>
  <cols>
    <col min="1" max="1" width="2.140625" customWidth="1"/>
    <col min="2" max="2" width="31.7109375" customWidth="1"/>
    <col min="3" max="3" width="6.42578125" style="1" customWidth="1"/>
    <col min="4" max="10" width="6.42578125" customWidth="1"/>
    <col min="11" max="11" width="7.28515625" customWidth="1"/>
    <col min="12" max="13" width="6.42578125" customWidth="1"/>
    <col min="14" max="14" width="3.42578125" customWidth="1"/>
    <col min="15" max="15" width="3.5703125" customWidth="1"/>
    <col min="17" max="17" width="9" customWidth="1"/>
    <col min="18" max="18" width="10.85546875" customWidth="1"/>
    <col min="19" max="19" width="1.85546875" customWidth="1"/>
    <col min="20" max="20" width="11.85546875" customWidth="1"/>
  </cols>
  <sheetData>
    <row r="1" spans="2:20" ht="8.25" customHeight="1">
      <c r="C1"/>
    </row>
    <row r="2" spans="2:20">
      <c r="B2" t="s">
        <v>5</v>
      </c>
      <c r="C2" s="346">
        <v>41777</v>
      </c>
      <c r="D2" s="346"/>
      <c r="H2" t="s">
        <v>125</v>
      </c>
      <c r="J2" t="s">
        <v>134</v>
      </c>
      <c r="T2" s="2" t="s">
        <v>121</v>
      </c>
    </row>
    <row r="3" spans="2:20">
      <c r="B3" t="s">
        <v>2</v>
      </c>
      <c r="C3" s="347" t="s">
        <v>156</v>
      </c>
      <c r="D3" s="348"/>
      <c r="E3" s="348"/>
      <c r="F3" s="349"/>
      <c r="G3" s="6"/>
      <c r="H3" s="112">
        <v>100</v>
      </c>
      <c r="I3" s="6"/>
      <c r="J3" s="70">
        <v>10</v>
      </c>
    </row>
    <row r="4" spans="2:20">
      <c r="B4" t="s">
        <v>6</v>
      </c>
      <c r="C4" s="345" t="s">
        <v>196</v>
      </c>
      <c r="D4" s="345"/>
      <c r="E4" s="345"/>
      <c r="F4" s="345"/>
      <c r="G4" s="345"/>
      <c r="H4" s="345"/>
      <c r="I4" s="345"/>
      <c r="J4" s="345"/>
    </row>
    <row r="5" spans="2:20">
      <c r="B5" t="s">
        <v>7</v>
      </c>
      <c r="C5" s="344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</row>
    <row r="6" spans="2:20">
      <c r="B6" t="s">
        <v>79</v>
      </c>
      <c r="C6" s="344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</row>
    <row r="7" spans="2:20" ht="13.5" thickBot="1">
      <c r="C7"/>
    </row>
    <row r="8" spans="2:20" ht="13.5" thickBot="1">
      <c r="B8" s="2" t="s">
        <v>133</v>
      </c>
      <c r="C8" s="2"/>
      <c r="D8" s="2"/>
      <c r="E8" s="2"/>
      <c r="F8" s="2"/>
      <c r="G8" s="2"/>
      <c r="H8" s="2"/>
      <c r="I8" s="2"/>
      <c r="J8" s="2"/>
      <c r="P8" s="59" t="s">
        <v>8</v>
      </c>
      <c r="Q8" s="56" t="s">
        <v>119</v>
      </c>
      <c r="R8" s="55" t="s">
        <v>120</v>
      </c>
    </row>
    <row r="9" spans="2:20" ht="13.5" thickBot="1">
      <c r="B9" s="25" t="s">
        <v>22</v>
      </c>
      <c r="C9" s="11" t="s">
        <v>26</v>
      </c>
      <c r="D9" s="25" t="s">
        <v>25</v>
      </c>
      <c r="E9" s="11" t="s">
        <v>24</v>
      </c>
      <c r="F9" s="25" t="s">
        <v>31</v>
      </c>
      <c r="G9" s="10" t="s">
        <v>34</v>
      </c>
      <c r="H9" s="10" t="s">
        <v>76</v>
      </c>
      <c r="I9" s="11" t="s">
        <v>77</v>
      </c>
      <c r="J9" s="25" t="s">
        <v>32</v>
      </c>
      <c r="K9" s="11" t="s">
        <v>78</v>
      </c>
      <c r="L9" s="8" t="s">
        <v>4</v>
      </c>
      <c r="M9" s="8" t="s">
        <v>30</v>
      </c>
      <c r="P9" s="59" t="s">
        <v>9</v>
      </c>
      <c r="Q9" s="68">
        <v>343</v>
      </c>
      <c r="R9" s="69">
        <v>31</v>
      </c>
    </row>
    <row r="10" spans="2:20">
      <c r="B10" s="33" t="s">
        <v>87</v>
      </c>
      <c r="C10" s="43" t="s">
        <v>242</v>
      </c>
      <c r="D10" s="33">
        <v>15</v>
      </c>
      <c r="E10" s="152">
        <v>1</v>
      </c>
      <c r="F10" s="153">
        <v>53.125</v>
      </c>
      <c r="G10" s="154">
        <v>1</v>
      </c>
      <c r="H10" s="154">
        <v>100</v>
      </c>
      <c r="I10" s="155">
        <v>53.125</v>
      </c>
      <c r="J10" s="153">
        <v>75</v>
      </c>
      <c r="K10" s="155">
        <v>75</v>
      </c>
      <c r="L10" s="156"/>
      <c r="M10" s="157">
        <v>138.125</v>
      </c>
      <c r="P10" s="67" t="s">
        <v>10</v>
      </c>
      <c r="Q10" s="57">
        <v>16</v>
      </c>
      <c r="R10" s="91"/>
    </row>
    <row r="11" spans="2:20">
      <c r="B11" s="34" t="s">
        <v>193</v>
      </c>
      <c r="C11" s="36" t="s">
        <v>12</v>
      </c>
      <c r="D11" s="34">
        <v>28</v>
      </c>
      <c r="E11" s="47">
        <v>8</v>
      </c>
      <c r="F11" s="49">
        <v>91.860465116279073</v>
      </c>
      <c r="G11" s="45">
        <v>7</v>
      </c>
      <c r="H11" s="45">
        <v>0</v>
      </c>
      <c r="I11" s="109">
        <v>0</v>
      </c>
      <c r="J11" s="49">
        <v>84.615384615384613</v>
      </c>
      <c r="K11" s="109">
        <v>0</v>
      </c>
      <c r="L11" s="110"/>
      <c r="M11" s="111">
        <v>10</v>
      </c>
      <c r="P11" s="60" t="s">
        <v>11</v>
      </c>
      <c r="Q11" s="58">
        <v>25</v>
      </c>
      <c r="R11" s="54">
        <v>3</v>
      </c>
    </row>
    <row r="12" spans="2:20">
      <c r="B12" s="34" t="s">
        <v>184</v>
      </c>
      <c r="C12" s="36" t="s">
        <v>11</v>
      </c>
      <c r="D12" s="34">
        <v>42</v>
      </c>
      <c r="E12" s="47">
        <v>3</v>
      </c>
      <c r="F12" s="49">
        <v>87.79069767441861</v>
      </c>
      <c r="G12" s="45">
        <v>1</v>
      </c>
      <c r="H12" s="45">
        <v>100</v>
      </c>
      <c r="I12" s="109">
        <v>87.79069767441861</v>
      </c>
      <c r="J12" s="49">
        <v>88.461538461538453</v>
      </c>
      <c r="K12" s="109">
        <v>88.461538461538453</v>
      </c>
      <c r="L12" s="110">
        <v>25</v>
      </c>
      <c r="M12" s="111">
        <v>211.25223613595705</v>
      </c>
      <c r="P12" s="60" t="s">
        <v>12</v>
      </c>
      <c r="Q12" s="58">
        <v>51</v>
      </c>
      <c r="R12" s="87"/>
    </row>
    <row r="13" spans="2:20">
      <c r="B13" s="34" t="s">
        <v>67</v>
      </c>
      <c r="C13" s="36" t="s">
        <v>13</v>
      </c>
      <c r="D13" s="34">
        <v>58</v>
      </c>
      <c r="E13" s="47">
        <v>14</v>
      </c>
      <c r="F13" s="49">
        <v>83.139534883720927</v>
      </c>
      <c r="G13" s="45">
        <v>1</v>
      </c>
      <c r="H13" s="45">
        <v>100</v>
      </c>
      <c r="I13" s="109">
        <v>83.139534883720941</v>
      </c>
      <c r="J13" s="49">
        <v>81.818181818181827</v>
      </c>
      <c r="K13" s="109">
        <v>81.818181818181827</v>
      </c>
      <c r="L13" s="110"/>
      <c r="M13" s="111">
        <v>174.95771670190277</v>
      </c>
      <c r="P13" s="60" t="s">
        <v>13</v>
      </c>
      <c r="Q13" s="58">
        <v>75</v>
      </c>
      <c r="R13" s="87"/>
    </row>
    <row r="14" spans="2:20">
      <c r="B14" s="34" t="s">
        <v>189</v>
      </c>
      <c r="C14" s="36" t="s">
        <v>12</v>
      </c>
      <c r="D14" s="34">
        <v>62</v>
      </c>
      <c r="E14" s="47">
        <v>13</v>
      </c>
      <c r="F14" s="49">
        <v>81.976744186046517</v>
      </c>
      <c r="G14" s="45">
        <v>3</v>
      </c>
      <c r="H14" s="45">
        <v>100</v>
      </c>
      <c r="I14" s="109">
        <v>81.976744186046531</v>
      </c>
      <c r="J14" s="49">
        <v>75</v>
      </c>
      <c r="K14" s="109">
        <v>75</v>
      </c>
      <c r="L14" s="110"/>
      <c r="M14" s="111">
        <v>166.97674418604652</v>
      </c>
      <c r="P14" s="60" t="s">
        <v>14</v>
      </c>
      <c r="Q14" s="58">
        <v>64</v>
      </c>
      <c r="R14" s="54"/>
    </row>
    <row r="15" spans="2:20">
      <c r="B15" s="34" t="s">
        <v>48</v>
      </c>
      <c r="C15" s="36" t="s">
        <v>17</v>
      </c>
      <c r="D15" s="34">
        <v>65</v>
      </c>
      <c r="E15" s="47">
        <v>1</v>
      </c>
      <c r="F15" s="49">
        <v>81.104651162790702</v>
      </c>
      <c r="G15" s="45">
        <v>2</v>
      </c>
      <c r="H15" s="45">
        <v>100</v>
      </c>
      <c r="I15" s="109">
        <v>81.104651162790702</v>
      </c>
      <c r="J15" s="49">
        <v>90.909090909090907</v>
      </c>
      <c r="K15" s="109">
        <v>90.909090909090907</v>
      </c>
      <c r="L15" s="110">
        <v>100</v>
      </c>
      <c r="M15" s="111">
        <v>282.01374207188161</v>
      </c>
      <c r="P15" s="60" t="s">
        <v>15</v>
      </c>
      <c r="Q15" s="58">
        <v>53</v>
      </c>
      <c r="R15" s="54"/>
    </row>
    <row r="16" spans="2:20">
      <c r="B16" s="34" t="s">
        <v>153</v>
      </c>
      <c r="C16" s="36" t="s">
        <v>13</v>
      </c>
      <c r="D16" s="34">
        <v>82</v>
      </c>
      <c r="E16" s="47">
        <v>20</v>
      </c>
      <c r="F16" s="49">
        <v>75.872093023255815</v>
      </c>
      <c r="G16" s="45">
        <v>1</v>
      </c>
      <c r="H16" s="45">
        <v>100</v>
      </c>
      <c r="I16" s="109">
        <v>75.872093023255815</v>
      </c>
      <c r="J16" s="49">
        <v>74.025974025974023</v>
      </c>
      <c r="K16" s="109">
        <v>74.025974025974023</v>
      </c>
      <c r="L16" s="110"/>
      <c r="M16" s="111">
        <v>159.89806704922984</v>
      </c>
      <c r="P16" s="60" t="s">
        <v>16</v>
      </c>
      <c r="Q16" s="58">
        <v>32</v>
      </c>
      <c r="R16" s="87"/>
    </row>
    <row r="17" spans="2:18">
      <c r="B17" s="34" t="s">
        <v>191</v>
      </c>
      <c r="C17" s="36" t="s">
        <v>13</v>
      </c>
      <c r="D17" s="34">
        <v>87</v>
      </c>
      <c r="E17" s="47">
        <v>22</v>
      </c>
      <c r="F17" s="49">
        <v>74.70930232558139</v>
      </c>
      <c r="G17" s="45">
        <v>3</v>
      </c>
      <c r="H17" s="45">
        <v>100</v>
      </c>
      <c r="I17" s="109">
        <v>74.70930232558139</v>
      </c>
      <c r="J17" s="49">
        <v>71.428571428571431</v>
      </c>
      <c r="K17" s="109">
        <v>71.428571428571431</v>
      </c>
      <c r="L17" s="110"/>
      <c r="M17" s="111">
        <v>156.13787375415282</v>
      </c>
      <c r="P17" s="60" t="s">
        <v>17</v>
      </c>
      <c r="Q17" s="58">
        <v>10</v>
      </c>
      <c r="R17" s="87"/>
    </row>
    <row r="18" spans="2:18">
      <c r="B18" s="34" t="s">
        <v>136</v>
      </c>
      <c r="C18" s="36" t="s">
        <v>12</v>
      </c>
      <c r="D18" s="34">
        <v>93</v>
      </c>
      <c r="E18" s="47">
        <v>21</v>
      </c>
      <c r="F18" s="49">
        <v>72.965116279069761</v>
      </c>
      <c r="G18" s="45">
        <v>2</v>
      </c>
      <c r="H18" s="45">
        <v>100</v>
      </c>
      <c r="I18" s="109">
        <v>72.965116279069761</v>
      </c>
      <c r="J18" s="49">
        <v>63.46153846153846</v>
      </c>
      <c r="K18" s="109">
        <v>63.46153846153846</v>
      </c>
      <c r="L18" s="110"/>
      <c r="M18" s="111">
        <v>146.42665474060823</v>
      </c>
      <c r="P18" s="60" t="s">
        <v>18</v>
      </c>
      <c r="Q18" s="58">
        <v>4</v>
      </c>
      <c r="R18" s="87"/>
    </row>
    <row r="19" spans="2:18">
      <c r="B19" s="34" t="s">
        <v>56</v>
      </c>
      <c r="C19" s="36" t="s">
        <v>16</v>
      </c>
      <c r="D19" s="34">
        <v>100</v>
      </c>
      <c r="E19" s="47">
        <v>8</v>
      </c>
      <c r="F19" s="49">
        <v>70.930232558139537</v>
      </c>
      <c r="G19" s="45">
        <v>5</v>
      </c>
      <c r="H19" s="45">
        <v>100</v>
      </c>
      <c r="I19" s="109">
        <v>70.930232558139537</v>
      </c>
      <c r="J19" s="49">
        <v>75.757575757575751</v>
      </c>
      <c r="K19" s="109">
        <v>75.757575757575751</v>
      </c>
      <c r="L19" s="110"/>
      <c r="M19" s="111">
        <v>156.6878083157153</v>
      </c>
      <c r="P19" s="85" t="s">
        <v>19</v>
      </c>
      <c r="Q19" s="86"/>
      <c r="R19" s="87"/>
    </row>
    <row r="20" spans="2:18" ht="13.5" thickBot="1">
      <c r="B20" s="34" t="s">
        <v>214</v>
      </c>
      <c r="C20" s="36" t="s">
        <v>13</v>
      </c>
      <c r="D20" s="34">
        <v>110</v>
      </c>
      <c r="E20" s="47">
        <v>26</v>
      </c>
      <c r="F20" s="49">
        <v>68.023255813953483</v>
      </c>
      <c r="G20" s="45">
        <v>2</v>
      </c>
      <c r="H20" s="45">
        <v>100</v>
      </c>
      <c r="I20" s="109">
        <v>68.023255813953483</v>
      </c>
      <c r="J20" s="49">
        <v>66.233766233766232</v>
      </c>
      <c r="K20" s="109">
        <v>66.233766233766232</v>
      </c>
      <c r="L20" s="110"/>
      <c r="M20" s="111">
        <v>144.25702204771972</v>
      </c>
      <c r="P20" s="88" t="s">
        <v>20</v>
      </c>
      <c r="Q20" s="89"/>
      <c r="R20" s="90"/>
    </row>
    <row r="21" spans="2:18">
      <c r="B21" s="34" t="s">
        <v>70</v>
      </c>
      <c r="C21" s="36" t="s">
        <v>13</v>
      </c>
      <c r="D21" s="34">
        <v>144</v>
      </c>
      <c r="E21" s="47">
        <v>34</v>
      </c>
      <c r="F21" s="49">
        <v>58.139534883720934</v>
      </c>
      <c r="G21" s="45">
        <v>1</v>
      </c>
      <c r="H21" s="45">
        <v>100</v>
      </c>
      <c r="I21" s="109">
        <v>58.139534883720934</v>
      </c>
      <c r="J21" s="49">
        <v>55.844155844155843</v>
      </c>
      <c r="K21" s="109">
        <v>55.844155844155836</v>
      </c>
      <c r="L21" s="110"/>
      <c r="M21" s="111">
        <v>123.98369072787676</v>
      </c>
    </row>
    <row r="22" spans="2:18">
      <c r="B22" s="34" t="s">
        <v>69</v>
      </c>
      <c r="C22" s="36" t="s">
        <v>16</v>
      </c>
      <c r="D22" s="34">
        <v>150</v>
      </c>
      <c r="E22" s="47">
        <v>15</v>
      </c>
      <c r="F22" s="49">
        <v>55.813953488372093</v>
      </c>
      <c r="G22" s="45">
        <v>1</v>
      </c>
      <c r="H22" s="45">
        <v>100</v>
      </c>
      <c r="I22" s="109">
        <v>55.813953488372093</v>
      </c>
      <c r="J22" s="49">
        <v>54.54545454545454</v>
      </c>
      <c r="K22" s="109">
        <v>54.54545454545454</v>
      </c>
      <c r="L22" s="110"/>
      <c r="M22" s="111">
        <v>120.35940803382664</v>
      </c>
    </row>
    <row r="23" spans="2:18">
      <c r="B23" s="34" t="s">
        <v>49</v>
      </c>
      <c r="C23" s="36" t="s">
        <v>15</v>
      </c>
      <c r="D23" s="34">
        <v>153</v>
      </c>
      <c r="E23" s="47">
        <v>21</v>
      </c>
      <c r="F23" s="49">
        <v>55.52325581395349</v>
      </c>
      <c r="G23" s="45">
        <v>3</v>
      </c>
      <c r="H23" s="45">
        <v>100</v>
      </c>
      <c r="I23" s="109">
        <v>55.52325581395349</v>
      </c>
      <c r="J23" s="49">
        <v>62.264150943396224</v>
      </c>
      <c r="K23" s="109">
        <v>62.264150943396224</v>
      </c>
      <c r="L23" s="110"/>
      <c r="M23" s="111">
        <v>127.78740675734971</v>
      </c>
    </row>
    <row r="24" spans="2:18">
      <c r="B24" s="34" t="s">
        <v>46</v>
      </c>
      <c r="C24" s="36" t="s">
        <v>15</v>
      </c>
      <c r="D24" s="34">
        <v>160</v>
      </c>
      <c r="E24" s="47">
        <v>22</v>
      </c>
      <c r="F24" s="49">
        <v>53.488372093023251</v>
      </c>
      <c r="G24" s="45">
        <v>5</v>
      </c>
      <c r="H24" s="45">
        <v>100</v>
      </c>
      <c r="I24" s="109">
        <v>53.488372093023251</v>
      </c>
      <c r="J24" s="49">
        <v>58.490566037735846</v>
      </c>
      <c r="K24" s="109">
        <v>58.490566037735846</v>
      </c>
      <c r="L24" s="110"/>
      <c r="M24" s="111">
        <v>121.9789381307591</v>
      </c>
    </row>
    <row r="25" spans="2:18">
      <c r="B25" s="34" t="s">
        <v>240</v>
      </c>
      <c r="C25" s="36" t="s">
        <v>11</v>
      </c>
      <c r="D25" s="34">
        <v>161</v>
      </c>
      <c r="E25" s="47">
        <v>16</v>
      </c>
      <c r="F25" s="49">
        <v>53.197674418604649</v>
      </c>
      <c r="G25" s="45">
        <v>2</v>
      </c>
      <c r="H25" s="45">
        <v>100</v>
      </c>
      <c r="I25" s="109">
        <v>53.197674418604649</v>
      </c>
      <c r="J25" s="49">
        <v>38.461538461538467</v>
      </c>
      <c r="K25" s="109">
        <v>38.461538461538467</v>
      </c>
      <c r="L25" s="110"/>
      <c r="M25" s="111">
        <v>101.65921288014312</v>
      </c>
    </row>
    <row r="26" spans="2:18">
      <c r="B26" s="34" t="s">
        <v>170</v>
      </c>
      <c r="C26" s="36" t="s">
        <v>13</v>
      </c>
      <c r="D26" s="34">
        <v>171</v>
      </c>
      <c r="E26" s="47">
        <v>41</v>
      </c>
      <c r="F26" s="49">
        <v>50.290697674418603</v>
      </c>
      <c r="G26" s="45">
        <v>2</v>
      </c>
      <c r="H26" s="45">
        <v>100</v>
      </c>
      <c r="I26" s="109">
        <v>50.29069767441861</v>
      </c>
      <c r="J26" s="49">
        <v>46.753246753246749</v>
      </c>
      <c r="K26" s="109">
        <v>46.753246753246749</v>
      </c>
      <c r="L26" s="110"/>
      <c r="M26" s="111">
        <v>107.04394442766537</v>
      </c>
    </row>
    <row r="27" spans="2:18">
      <c r="B27" s="34" t="s">
        <v>68</v>
      </c>
      <c r="C27" s="36" t="s">
        <v>14</v>
      </c>
      <c r="D27" s="34">
        <v>189</v>
      </c>
      <c r="E27" s="47">
        <v>29</v>
      </c>
      <c r="F27" s="49">
        <v>45.058139534883722</v>
      </c>
      <c r="G27" s="45">
        <v>1</v>
      </c>
      <c r="H27" s="45">
        <v>100</v>
      </c>
      <c r="I27" s="109">
        <v>45.058139534883722</v>
      </c>
      <c r="J27" s="49">
        <v>55.384615384615387</v>
      </c>
      <c r="K27" s="109">
        <v>55.384615384615387</v>
      </c>
      <c r="L27" s="110"/>
      <c r="M27" s="111">
        <v>110.44275491949911</v>
      </c>
    </row>
    <row r="28" spans="2:18">
      <c r="B28" s="34" t="s">
        <v>88</v>
      </c>
      <c r="C28" s="36" t="s">
        <v>17</v>
      </c>
      <c r="D28" s="34">
        <v>192</v>
      </c>
      <c r="E28" s="47">
        <v>4</v>
      </c>
      <c r="F28" s="49">
        <v>43.895348837209305</v>
      </c>
      <c r="G28" s="45">
        <v>3</v>
      </c>
      <c r="H28" s="45">
        <v>100</v>
      </c>
      <c r="I28" s="109">
        <v>43.895348837209305</v>
      </c>
      <c r="J28" s="49">
        <v>63.636363636363633</v>
      </c>
      <c r="K28" s="109">
        <v>63.636363636363633</v>
      </c>
      <c r="L28" s="110"/>
      <c r="M28" s="111">
        <v>117.53171247357294</v>
      </c>
    </row>
    <row r="29" spans="2:18">
      <c r="B29" s="34" t="s">
        <v>137</v>
      </c>
      <c r="C29" s="36" t="s">
        <v>16</v>
      </c>
      <c r="D29" s="34">
        <v>229</v>
      </c>
      <c r="E29" s="47">
        <v>22</v>
      </c>
      <c r="F29" s="49">
        <v>33.430232558139537</v>
      </c>
      <c r="G29" s="45">
        <v>5</v>
      </c>
      <c r="H29" s="45">
        <v>40</v>
      </c>
      <c r="I29" s="109">
        <v>13.372093023255816</v>
      </c>
      <c r="J29" s="49">
        <v>33.333333333333329</v>
      </c>
      <c r="K29" s="109">
        <v>13.33333333333333</v>
      </c>
      <c r="L29" s="110"/>
      <c r="M29" s="111">
        <v>36.705426356589143</v>
      </c>
    </row>
    <row r="30" spans="2:18">
      <c r="B30" s="34" t="s">
        <v>155</v>
      </c>
      <c r="C30" s="36" t="s">
        <v>18</v>
      </c>
      <c r="D30" s="34">
        <v>241</v>
      </c>
      <c r="E30" s="47">
        <v>1</v>
      </c>
      <c r="F30" s="49">
        <v>29.941860465116278</v>
      </c>
      <c r="G30" s="45">
        <v>1</v>
      </c>
      <c r="H30" s="45">
        <v>100</v>
      </c>
      <c r="I30" s="109">
        <v>29.941860465116278</v>
      </c>
      <c r="J30" s="49">
        <v>80</v>
      </c>
      <c r="K30" s="109">
        <v>80</v>
      </c>
      <c r="L30" s="110"/>
      <c r="M30" s="111">
        <v>119.94186046511628</v>
      </c>
    </row>
    <row r="31" spans="2:18">
      <c r="B31" s="34" t="s">
        <v>96</v>
      </c>
      <c r="C31" s="36" t="s">
        <v>17</v>
      </c>
      <c r="D31" s="34">
        <v>253</v>
      </c>
      <c r="E31" s="47">
        <v>7</v>
      </c>
      <c r="F31" s="49">
        <v>25.872093023255815</v>
      </c>
      <c r="G31" s="45">
        <v>1</v>
      </c>
      <c r="H31" s="45">
        <v>100</v>
      </c>
      <c r="I31" s="109">
        <v>25.872093023255815</v>
      </c>
      <c r="J31" s="49">
        <v>36.363636363636367</v>
      </c>
      <c r="K31" s="109">
        <v>36.363636363636367</v>
      </c>
      <c r="L31" s="110"/>
      <c r="M31" s="111">
        <v>72.235729386892189</v>
      </c>
    </row>
    <row r="32" spans="2:18">
      <c r="B32" s="34" t="s">
        <v>168</v>
      </c>
      <c r="C32" s="36" t="s">
        <v>15</v>
      </c>
      <c r="D32" s="34">
        <v>260</v>
      </c>
      <c r="E32" s="47">
        <v>36</v>
      </c>
      <c r="F32" s="49">
        <v>24.418604651162788</v>
      </c>
      <c r="G32" s="45">
        <v>3</v>
      </c>
      <c r="H32" s="45">
        <v>100</v>
      </c>
      <c r="I32" s="109">
        <v>24.418604651162788</v>
      </c>
      <c r="J32" s="49">
        <v>32.075471698113205</v>
      </c>
      <c r="K32" s="109">
        <v>32.075471698113205</v>
      </c>
      <c r="L32" s="110"/>
      <c r="M32" s="111">
        <v>66.494076349275986</v>
      </c>
    </row>
    <row r="33" spans="2:13">
      <c r="B33" s="34" t="s">
        <v>241</v>
      </c>
      <c r="C33" s="36" t="s">
        <v>16</v>
      </c>
      <c r="D33" s="34">
        <v>263</v>
      </c>
      <c r="E33" s="47">
        <v>23</v>
      </c>
      <c r="F33" s="49">
        <v>23.546511627906977</v>
      </c>
      <c r="G33" s="45">
        <v>6</v>
      </c>
      <c r="H33" s="45">
        <v>0</v>
      </c>
      <c r="I33" s="109">
        <v>0</v>
      </c>
      <c r="J33" s="49">
        <v>30.303030303030305</v>
      </c>
      <c r="K33" s="109">
        <v>0</v>
      </c>
      <c r="L33" s="110"/>
      <c r="M33" s="111">
        <v>10</v>
      </c>
    </row>
    <row r="34" spans="2:13">
      <c r="F34" s="7"/>
      <c r="I34" s="78"/>
      <c r="J34" s="7"/>
      <c r="K34" s="78"/>
      <c r="L34" s="78"/>
      <c r="M34" s="78"/>
    </row>
    <row r="35" spans="2:13">
      <c r="B35" s="99" t="s">
        <v>106</v>
      </c>
      <c r="F35" s="7"/>
      <c r="I35" s="78"/>
      <c r="J35" s="7"/>
      <c r="K35" s="78"/>
      <c r="L35" s="78"/>
      <c r="M35" s="78"/>
    </row>
    <row r="36" spans="2:13">
      <c r="B36" s="101" t="s">
        <v>26</v>
      </c>
      <c r="C36" s="100"/>
      <c r="D36" s="102" t="s">
        <v>122</v>
      </c>
      <c r="E36" s="100"/>
      <c r="F36" s="100"/>
      <c r="G36" s="100"/>
      <c r="H36" s="100"/>
      <c r="I36" s="100"/>
      <c r="J36" s="100"/>
      <c r="K36" s="100"/>
      <c r="L36" s="100"/>
      <c r="M36" s="78"/>
    </row>
    <row r="37" spans="2:13">
      <c r="B37" s="101" t="s">
        <v>25</v>
      </c>
      <c r="D37" s="103" t="s">
        <v>123</v>
      </c>
      <c r="F37" s="7"/>
      <c r="I37" s="78"/>
      <c r="J37" s="7"/>
      <c r="K37" s="78"/>
      <c r="L37" s="78"/>
      <c r="M37" s="78"/>
    </row>
    <row r="38" spans="2:13">
      <c r="B38" s="101" t="s">
        <v>24</v>
      </c>
      <c r="D38" s="103" t="s">
        <v>124</v>
      </c>
      <c r="F38" s="7"/>
      <c r="I38" s="78"/>
      <c r="J38" s="7"/>
      <c r="K38" s="78"/>
      <c r="L38" s="78"/>
      <c r="M38" s="78"/>
    </row>
    <row r="39" spans="2:13">
      <c r="B39" s="101" t="s">
        <v>31</v>
      </c>
      <c r="D39" s="103" t="s">
        <v>129</v>
      </c>
      <c r="F39" s="7"/>
      <c r="I39" s="78"/>
      <c r="J39" s="7"/>
      <c r="K39" s="78"/>
      <c r="L39" s="78"/>
      <c r="M39" s="78"/>
    </row>
    <row r="40" spans="2:13">
      <c r="B40" s="101" t="s">
        <v>34</v>
      </c>
      <c r="D40" s="103" t="s">
        <v>126</v>
      </c>
      <c r="F40" s="7"/>
      <c r="I40" s="78"/>
      <c r="J40" s="7"/>
      <c r="K40" s="78"/>
      <c r="L40" s="78"/>
      <c r="M40" s="78"/>
    </row>
    <row r="41" spans="2:13">
      <c r="B41" s="101" t="s">
        <v>76</v>
      </c>
      <c r="D41" s="103" t="s">
        <v>127</v>
      </c>
      <c r="F41" s="7"/>
      <c r="I41" s="78"/>
      <c r="J41" s="7"/>
      <c r="K41" s="78"/>
      <c r="L41" s="78"/>
      <c r="M41" s="78"/>
    </row>
    <row r="42" spans="2:13">
      <c r="B42" s="101" t="s">
        <v>77</v>
      </c>
      <c r="D42" s="103" t="s">
        <v>128</v>
      </c>
      <c r="F42" s="7"/>
      <c r="I42" s="78"/>
      <c r="J42" s="7"/>
      <c r="K42" s="78"/>
      <c r="L42" s="78"/>
      <c r="M42" s="78"/>
    </row>
    <row r="43" spans="2:13">
      <c r="B43" s="101" t="s">
        <v>32</v>
      </c>
      <c r="D43" s="103" t="s">
        <v>130</v>
      </c>
      <c r="F43" s="7"/>
      <c r="I43" s="78"/>
      <c r="J43" s="7"/>
      <c r="K43" s="78"/>
      <c r="L43" s="78"/>
      <c r="M43" s="78"/>
    </row>
    <row r="44" spans="2:13">
      <c r="B44" s="101" t="s">
        <v>78</v>
      </c>
      <c r="D44" s="103" t="s">
        <v>131</v>
      </c>
      <c r="F44" s="7"/>
      <c r="I44" s="78"/>
      <c r="J44" s="7"/>
      <c r="K44" s="78"/>
      <c r="L44" s="78"/>
      <c r="M44" s="78"/>
    </row>
    <row r="45" spans="2:13">
      <c r="B45" s="101" t="s">
        <v>4</v>
      </c>
      <c r="D45" s="103" t="s">
        <v>132</v>
      </c>
      <c r="F45" s="7"/>
      <c r="I45" s="78"/>
      <c r="J45" s="7"/>
      <c r="K45" s="78"/>
      <c r="L45" s="78"/>
      <c r="M45" s="78"/>
    </row>
    <row r="46" spans="2:13">
      <c r="B46" s="101" t="s">
        <v>30</v>
      </c>
      <c r="D46" s="103" t="s">
        <v>135</v>
      </c>
      <c r="F46" s="7"/>
      <c r="I46" s="78"/>
      <c r="J46" s="7"/>
      <c r="K46" s="78"/>
      <c r="L46" s="78"/>
      <c r="M46" s="78"/>
    </row>
    <row r="47" spans="2:13">
      <c r="F47" s="7"/>
      <c r="I47" s="78"/>
      <c r="J47" s="7"/>
      <c r="K47" s="78"/>
      <c r="L47" s="78"/>
      <c r="M47" s="78"/>
    </row>
    <row r="48" spans="2:13">
      <c r="F48" s="7"/>
      <c r="I48" s="78"/>
      <c r="J48" s="7"/>
      <c r="K48" s="78"/>
      <c r="L48" s="78"/>
      <c r="M48" s="78"/>
    </row>
    <row r="49" spans="6:13">
      <c r="F49" s="7"/>
      <c r="I49" s="78"/>
      <c r="J49" s="7"/>
      <c r="K49" s="78"/>
      <c r="L49" s="78"/>
      <c r="M49" s="78"/>
    </row>
    <row r="50" spans="6:13">
      <c r="F50" s="7"/>
      <c r="I50" s="78"/>
      <c r="J50" s="7"/>
      <c r="K50" s="78"/>
      <c r="L50" s="78"/>
      <c r="M50" s="78"/>
    </row>
    <row r="51" spans="6:13">
      <c r="F51" s="7"/>
      <c r="I51" s="78"/>
      <c r="J51" s="7"/>
      <c r="K51" s="78"/>
      <c r="L51" s="78"/>
      <c r="M51" s="78"/>
    </row>
    <row r="52" spans="6:13">
      <c r="F52" s="7"/>
      <c r="I52" s="78"/>
      <c r="J52" s="7"/>
      <c r="K52" s="78"/>
      <c r="L52" s="78"/>
      <c r="M52" s="78"/>
    </row>
    <row r="53" spans="6:13">
      <c r="F53" s="7"/>
      <c r="I53" s="78"/>
      <c r="J53" s="7"/>
      <c r="K53" s="78"/>
      <c r="L53" s="78"/>
      <c r="M53" s="78"/>
    </row>
    <row r="54" spans="6:13">
      <c r="F54" s="7"/>
      <c r="I54" s="78"/>
      <c r="J54" s="7"/>
      <c r="K54" s="78"/>
      <c r="L54" s="78"/>
      <c r="M54" s="78"/>
    </row>
    <row r="55" spans="6:13">
      <c r="F55" s="7"/>
      <c r="I55" s="78"/>
      <c r="J55" s="7"/>
      <c r="K55" s="78"/>
      <c r="L55" s="78"/>
      <c r="M55" s="78"/>
    </row>
    <row r="56" spans="6:13">
      <c r="F56" s="7"/>
      <c r="I56" s="78"/>
      <c r="J56" s="7"/>
      <c r="K56" s="78"/>
      <c r="L56" s="78"/>
      <c r="M56" s="78"/>
    </row>
    <row r="57" spans="6:13">
      <c r="F57" s="7"/>
      <c r="I57" s="78"/>
      <c r="J57" s="7"/>
      <c r="K57" s="78"/>
      <c r="L57" s="78"/>
      <c r="M57" s="78"/>
    </row>
    <row r="58" spans="6:13">
      <c r="F58" s="7"/>
      <c r="I58" s="78"/>
      <c r="J58" s="7"/>
      <c r="K58" s="78"/>
      <c r="L58" s="78"/>
      <c r="M58" s="78"/>
    </row>
    <row r="59" spans="6:13">
      <c r="F59" s="7"/>
      <c r="I59" s="78"/>
      <c r="J59" s="7"/>
      <c r="K59" s="78"/>
      <c r="L59" s="78"/>
      <c r="M59" s="78"/>
    </row>
    <row r="60" spans="6:13">
      <c r="F60" s="7"/>
      <c r="I60" s="78"/>
      <c r="J60" s="7"/>
      <c r="K60" s="78"/>
      <c r="L60" s="78"/>
      <c r="M60" s="78"/>
    </row>
    <row r="61" spans="6:13">
      <c r="F61" s="7"/>
      <c r="I61" s="78"/>
      <c r="J61" s="7"/>
      <c r="K61" s="78"/>
      <c r="L61" s="78"/>
      <c r="M61" s="78"/>
    </row>
    <row r="62" spans="6:13">
      <c r="F62" s="7"/>
      <c r="I62" s="78"/>
      <c r="J62" s="7"/>
      <c r="K62" s="78"/>
      <c r="L62" s="78"/>
      <c r="M62" s="78"/>
    </row>
    <row r="63" spans="6:13">
      <c r="I63" s="78"/>
      <c r="J63" s="72"/>
      <c r="K63" s="78"/>
      <c r="L63" s="78"/>
      <c r="M63" s="78"/>
    </row>
    <row r="64" spans="6:13">
      <c r="I64" s="78"/>
      <c r="J64" s="72"/>
      <c r="K64" s="78"/>
      <c r="L64" s="78"/>
      <c r="M64" s="78"/>
    </row>
    <row r="65" spans="9:13">
      <c r="I65" s="78"/>
      <c r="J65" s="72"/>
      <c r="K65" s="78"/>
      <c r="L65" s="78"/>
      <c r="M65" s="78"/>
    </row>
    <row r="66" spans="9:13">
      <c r="I66" s="78"/>
      <c r="J66" s="72"/>
      <c r="K66" s="78"/>
      <c r="L66" s="78"/>
      <c r="M66" s="78"/>
    </row>
    <row r="67" spans="9:13">
      <c r="I67" s="78"/>
      <c r="J67" s="72"/>
      <c r="K67" s="78"/>
      <c r="L67" s="78"/>
      <c r="M67" s="78"/>
    </row>
    <row r="68" spans="9:13">
      <c r="I68" s="78"/>
      <c r="J68" s="72"/>
      <c r="K68" s="78"/>
      <c r="L68" s="78"/>
      <c r="M68" s="78"/>
    </row>
    <row r="69" spans="9:13">
      <c r="I69" s="78"/>
      <c r="J69" s="72"/>
      <c r="K69" s="78"/>
      <c r="L69" s="78"/>
      <c r="M69" s="78"/>
    </row>
    <row r="70" spans="9:13">
      <c r="I70" s="78"/>
      <c r="J70" s="72"/>
      <c r="K70" s="78"/>
      <c r="L70" s="78"/>
      <c r="M70" s="78"/>
    </row>
    <row r="71" spans="9:13">
      <c r="I71" s="78"/>
      <c r="J71" s="72"/>
      <c r="K71" s="78"/>
      <c r="L71" s="78"/>
      <c r="M71" s="78"/>
    </row>
    <row r="72" spans="9:13">
      <c r="I72" s="78"/>
      <c r="J72" s="72"/>
      <c r="K72" s="78"/>
      <c r="L72" s="78"/>
      <c r="M72" s="78"/>
    </row>
    <row r="73" spans="9:13">
      <c r="I73" s="78"/>
      <c r="J73" s="72"/>
      <c r="K73" s="78"/>
      <c r="L73" s="78"/>
      <c r="M73" s="78"/>
    </row>
    <row r="74" spans="9:13">
      <c r="I74" s="78"/>
      <c r="J74" s="72"/>
      <c r="K74" s="78"/>
      <c r="L74" s="78"/>
      <c r="M74" s="78"/>
    </row>
    <row r="75" spans="9:13">
      <c r="I75" s="78"/>
      <c r="K75" s="78"/>
      <c r="L75" s="78"/>
      <c r="M75" s="78"/>
    </row>
    <row r="76" spans="9:13">
      <c r="I76" s="78"/>
      <c r="K76" s="78"/>
      <c r="L76" s="78"/>
      <c r="M76" s="78"/>
    </row>
    <row r="77" spans="9:13">
      <c r="I77" s="78"/>
      <c r="K77" s="78"/>
      <c r="L77" s="78"/>
      <c r="M77" s="78"/>
    </row>
    <row r="78" spans="9:13">
      <c r="I78" s="78"/>
      <c r="K78" s="78"/>
      <c r="L78" s="78"/>
      <c r="M78" s="78"/>
    </row>
    <row r="79" spans="9:13">
      <c r="I79" s="78"/>
      <c r="K79" s="78"/>
      <c r="L79" s="78"/>
      <c r="M79" s="78"/>
    </row>
    <row r="80" spans="9:13">
      <c r="I80" s="78"/>
      <c r="K80" s="78"/>
      <c r="L80" s="78"/>
      <c r="M80" s="78"/>
    </row>
    <row r="81" spans="9:13">
      <c r="I81" s="78"/>
      <c r="K81" s="78"/>
      <c r="L81" s="78"/>
      <c r="M81" s="78"/>
    </row>
    <row r="82" spans="9:13">
      <c r="I82" s="78"/>
      <c r="K82" s="78"/>
      <c r="L82" s="78"/>
      <c r="M82" s="78"/>
    </row>
    <row r="83" spans="9:13">
      <c r="I83" s="78"/>
      <c r="K83" s="78"/>
      <c r="L83" s="78"/>
      <c r="M83" s="78"/>
    </row>
    <row r="84" spans="9:13">
      <c r="I84" s="78"/>
      <c r="K84" s="78"/>
      <c r="L84" s="78"/>
      <c r="M84" s="78"/>
    </row>
    <row r="85" spans="9:13">
      <c r="I85" s="78"/>
      <c r="K85" s="78"/>
      <c r="L85" s="78"/>
      <c r="M85" s="78"/>
    </row>
    <row r="86" spans="9:13">
      <c r="I86" s="78"/>
      <c r="K86" s="78"/>
      <c r="L86" s="78"/>
      <c r="M86" s="78"/>
    </row>
    <row r="87" spans="9:13">
      <c r="I87" s="78"/>
      <c r="K87" s="78"/>
      <c r="L87" s="78"/>
      <c r="M87" s="78"/>
    </row>
    <row r="88" spans="9:13">
      <c r="I88" s="78"/>
      <c r="K88" s="78"/>
      <c r="L88" s="78"/>
      <c r="M88" s="78"/>
    </row>
    <row r="89" spans="9:13">
      <c r="I89" s="78"/>
      <c r="K89" s="78"/>
      <c r="L89" s="78"/>
      <c r="M89" s="78"/>
    </row>
    <row r="90" spans="9:13">
      <c r="I90" s="78"/>
      <c r="K90" s="78"/>
      <c r="L90" s="78"/>
      <c r="M90" s="78"/>
    </row>
    <row r="91" spans="9:13">
      <c r="I91" s="78"/>
      <c r="K91" s="78"/>
      <c r="L91" s="78"/>
      <c r="M91" s="78"/>
    </row>
    <row r="92" spans="9:13">
      <c r="I92" s="78"/>
      <c r="K92" s="78"/>
      <c r="L92" s="78"/>
      <c r="M92" s="78"/>
    </row>
    <row r="93" spans="9:13">
      <c r="K93" s="78"/>
      <c r="L93" s="78"/>
      <c r="M93" s="78"/>
    </row>
    <row r="94" spans="9:13">
      <c r="K94" s="78"/>
      <c r="L94" s="78"/>
      <c r="M94" s="78"/>
    </row>
  </sheetData>
  <mergeCells count="5">
    <mergeCell ref="C6:P6"/>
    <mergeCell ref="C2:D2"/>
    <mergeCell ref="C3:F3"/>
    <mergeCell ref="C4:J4"/>
    <mergeCell ref="C5:P5"/>
  </mergeCells>
  <phoneticPr fontId="2" type="noConversion"/>
  <dataValidations count="3">
    <dataValidation type="list" allowBlank="1" showInputMessage="1" showErrorMessage="1" sqref="K7 K10:K16">
      <formula1>Atleta_F</formula1>
    </dataValidation>
    <dataValidation type="list" allowBlank="1" showInputMessage="1" showErrorMessage="1" sqref="K17:K30">
      <formula1>Atleta_M</formula1>
    </dataValidation>
    <dataValidation type="list" allowBlank="1" showInputMessage="1" showErrorMessage="1" sqref="C3:F3">
      <formula1>Tipo_Gara</formula1>
    </dataValidation>
  </dataValidations>
  <pageMargins left="0.28999999999999998" right="0.28000000000000003" top="0.31" bottom="0.16" header="0.21" footer="7.0000000000000007E-2"/>
  <pageSetup paperSize="9" scale="99" orientation="landscape" horizontalDpi="1200" verticalDpi="1200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39" enableFormatConditionsCalculation="0">
    <tabColor indexed="43"/>
    <pageSetUpPr fitToPage="1"/>
  </sheetPr>
  <dimension ref="B1:T36"/>
  <sheetViews>
    <sheetView workbookViewId="0"/>
  </sheetViews>
  <sheetFormatPr defaultRowHeight="12.75"/>
  <cols>
    <col min="1" max="1" width="2.140625" customWidth="1"/>
    <col min="2" max="2" width="31.7109375" customWidth="1"/>
    <col min="3" max="3" width="6.42578125" style="1" customWidth="1"/>
    <col min="4" max="10" width="6.42578125" customWidth="1"/>
    <col min="11" max="11" width="7.28515625" customWidth="1"/>
    <col min="12" max="13" width="6.42578125" customWidth="1"/>
    <col min="14" max="14" width="3.42578125" customWidth="1"/>
    <col min="15" max="15" width="3.5703125" customWidth="1"/>
    <col min="17" max="17" width="9" customWidth="1"/>
    <col min="18" max="18" width="10.85546875" customWidth="1"/>
    <col min="19" max="19" width="1.85546875" customWidth="1"/>
    <col min="20" max="20" width="11.85546875" customWidth="1"/>
  </cols>
  <sheetData>
    <row r="1" spans="2:20" ht="8.25" customHeight="1">
      <c r="C1"/>
    </row>
    <row r="2" spans="2:20">
      <c r="B2" t="s">
        <v>5</v>
      </c>
      <c r="C2" s="346">
        <v>41784</v>
      </c>
      <c r="D2" s="346"/>
      <c r="H2" t="s">
        <v>125</v>
      </c>
      <c r="J2" t="s">
        <v>134</v>
      </c>
      <c r="T2" s="2" t="s">
        <v>121</v>
      </c>
    </row>
    <row r="3" spans="2:20">
      <c r="B3" t="s">
        <v>2</v>
      </c>
      <c r="C3" s="347" t="s">
        <v>156</v>
      </c>
      <c r="D3" s="348"/>
      <c r="E3" s="348"/>
      <c r="F3" s="349"/>
      <c r="G3" s="6"/>
      <c r="H3" s="112">
        <v>100</v>
      </c>
      <c r="I3" s="6"/>
      <c r="J3" s="70">
        <v>10</v>
      </c>
    </row>
    <row r="4" spans="2:20">
      <c r="B4" t="s">
        <v>6</v>
      </c>
      <c r="C4" s="345" t="s">
        <v>261</v>
      </c>
      <c r="D4" s="345"/>
      <c r="E4" s="345"/>
      <c r="F4" s="345"/>
      <c r="G4" s="345"/>
      <c r="H4" s="345"/>
      <c r="I4" s="345"/>
      <c r="J4" s="345"/>
    </row>
    <row r="5" spans="2:20">
      <c r="B5" t="s">
        <v>7</v>
      </c>
      <c r="C5" s="344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</row>
    <row r="6" spans="2:20">
      <c r="B6" t="s">
        <v>79</v>
      </c>
      <c r="C6" s="344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</row>
    <row r="7" spans="2:20" ht="13.5" thickBot="1">
      <c r="C7"/>
    </row>
    <row r="8" spans="2:20" ht="13.5" thickBot="1">
      <c r="B8" s="2" t="s">
        <v>133</v>
      </c>
      <c r="C8" s="2"/>
      <c r="D8" s="2"/>
      <c r="E8" s="2"/>
      <c r="F8" s="2"/>
      <c r="G8" s="2"/>
      <c r="H8" s="2"/>
      <c r="I8" s="2"/>
      <c r="J8" s="2"/>
      <c r="P8" s="59" t="s">
        <v>8</v>
      </c>
      <c r="Q8" s="56" t="s">
        <v>119</v>
      </c>
      <c r="R8" s="55" t="s">
        <v>120</v>
      </c>
    </row>
    <row r="9" spans="2:20" ht="13.5" thickBot="1">
      <c r="B9" s="25" t="s">
        <v>22</v>
      </c>
      <c r="C9" s="11" t="s">
        <v>26</v>
      </c>
      <c r="D9" s="25" t="s">
        <v>25</v>
      </c>
      <c r="E9" s="11" t="s">
        <v>24</v>
      </c>
      <c r="F9" s="25" t="s">
        <v>31</v>
      </c>
      <c r="G9" s="10" t="s">
        <v>34</v>
      </c>
      <c r="H9" s="10" t="s">
        <v>76</v>
      </c>
      <c r="I9" s="11" t="s">
        <v>77</v>
      </c>
      <c r="J9" s="25" t="s">
        <v>32</v>
      </c>
      <c r="K9" s="11" t="s">
        <v>78</v>
      </c>
      <c r="L9" s="8" t="s">
        <v>4</v>
      </c>
      <c r="M9" s="8" t="s">
        <v>30</v>
      </c>
      <c r="P9" s="59" t="s">
        <v>9</v>
      </c>
      <c r="Q9" s="68">
        <v>264</v>
      </c>
      <c r="R9" s="69"/>
    </row>
    <row r="10" spans="2:20">
      <c r="B10" s="33" t="s">
        <v>193</v>
      </c>
      <c r="C10" s="43" t="s">
        <v>12</v>
      </c>
      <c r="D10" s="33">
        <v>51</v>
      </c>
      <c r="E10" s="152">
        <v>9</v>
      </c>
      <c r="F10" s="153">
        <v>80.754716981132077</v>
      </c>
      <c r="G10" s="154">
        <v>10</v>
      </c>
      <c r="H10" s="154">
        <v>0</v>
      </c>
      <c r="I10" s="155">
        <v>0</v>
      </c>
      <c r="J10" s="153">
        <v>74.285714285714292</v>
      </c>
      <c r="K10" s="155">
        <v>0</v>
      </c>
      <c r="L10" s="156"/>
      <c r="M10" s="157">
        <v>10</v>
      </c>
      <c r="P10" s="67" t="s">
        <v>10</v>
      </c>
      <c r="Q10" s="57"/>
      <c r="R10" s="91"/>
    </row>
    <row r="11" spans="2:20">
      <c r="B11" s="34" t="s">
        <v>66</v>
      </c>
      <c r="C11" s="36" t="s">
        <v>15</v>
      </c>
      <c r="D11" s="34">
        <v>64</v>
      </c>
      <c r="E11" s="47">
        <v>5</v>
      </c>
      <c r="F11" s="49">
        <v>75.84905660377359</v>
      </c>
      <c r="G11" s="45">
        <v>3</v>
      </c>
      <c r="H11" s="45">
        <v>100</v>
      </c>
      <c r="I11" s="109">
        <v>75.84905660377359</v>
      </c>
      <c r="J11" s="49">
        <v>89.583333333333343</v>
      </c>
      <c r="K11" s="109">
        <v>89.583333333333343</v>
      </c>
      <c r="L11" s="110"/>
      <c r="M11" s="111">
        <v>175.43238993710693</v>
      </c>
      <c r="P11" s="60" t="s">
        <v>11</v>
      </c>
      <c r="Q11" s="58"/>
      <c r="R11" s="54"/>
    </row>
    <row r="12" spans="2:20">
      <c r="B12" s="34" t="s">
        <v>56</v>
      </c>
      <c r="C12" s="36" t="s">
        <v>16</v>
      </c>
      <c r="D12" s="34">
        <v>69</v>
      </c>
      <c r="E12" s="47">
        <v>3</v>
      </c>
      <c r="F12" s="49">
        <v>73.962264150943398</v>
      </c>
      <c r="G12" s="45">
        <v>1</v>
      </c>
      <c r="H12" s="45">
        <v>100</v>
      </c>
      <c r="I12" s="109">
        <v>73.962264150943398</v>
      </c>
      <c r="J12" s="49">
        <v>84.210526315789465</v>
      </c>
      <c r="K12" s="109">
        <v>84.210526315789465</v>
      </c>
      <c r="L12" s="110">
        <v>25</v>
      </c>
      <c r="M12" s="111">
        <v>193.17279046673286</v>
      </c>
      <c r="P12" s="60" t="s">
        <v>12</v>
      </c>
      <c r="Q12" s="58">
        <v>34</v>
      </c>
      <c r="R12" s="87"/>
    </row>
    <row r="13" spans="2:20">
      <c r="B13" s="34" t="s">
        <v>94</v>
      </c>
      <c r="C13" s="36" t="s">
        <v>13</v>
      </c>
      <c r="D13" s="34">
        <v>128</v>
      </c>
      <c r="E13" s="47">
        <v>31</v>
      </c>
      <c r="F13" s="49">
        <v>51.698113207547166</v>
      </c>
      <c r="G13" s="45">
        <v>1</v>
      </c>
      <c r="H13" s="45">
        <v>100</v>
      </c>
      <c r="I13" s="109">
        <v>51.698113207547166</v>
      </c>
      <c r="J13" s="49">
        <v>45.614035087719294</v>
      </c>
      <c r="K13" s="109">
        <v>45.614035087719294</v>
      </c>
      <c r="L13" s="110"/>
      <c r="M13" s="111">
        <v>107.31214829526647</v>
      </c>
      <c r="P13" s="60" t="s">
        <v>13</v>
      </c>
      <c r="Q13" s="58">
        <v>56</v>
      </c>
      <c r="R13" s="87"/>
    </row>
    <row r="14" spans="2:20" ht="13.5" thickBot="1">
      <c r="B14" s="35" t="s">
        <v>68</v>
      </c>
      <c r="C14" s="37" t="s">
        <v>14</v>
      </c>
      <c r="D14" s="35">
        <v>160</v>
      </c>
      <c r="E14" s="48">
        <v>35</v>
      </c>
      <c r="F14" s="50">
        <v>39.622641509433961</v>
      </c>
      <c r="G14" s="51">
        <v>4</v>
      </c>
      <c r="H14" s="51">
        <v>100</v>
      </c>
      <c r="I14" s="106">
        <v>39.622641509433961</v>
      </c>
      <c r="J14" s="50">
        <v>46.153846153846153</v>
      </c>
      <c r="K14" s="106">
        <v>46.153846153846153</v>
      </c>
      <c r="L14" s="107"/>
      <c r="M14" s="108">
        <v>95.776487663280108</v>
      </c>
      <c r="P14" s="60" t="s">
        <v>14</v>
      </c>
      <c r="Q14" s="58">
        <v>64</v>
      </c>
      <c r="R14" s="54"/>
    </row>
    <row r="15" spans="2:20">
      <c r="I15" s="78"/>
      <c r="J15" s="72"/>
      <c r="K15" s="78"/>
      <c r="L15" s="78"/>
      <c r="M15" s="78"/>
      <c r="P15" s="60" t="s">
        <v>15</v>
      </c>
      <c r="Q15" s="58">
        <v>47</v>
      </c>
      <c r="R15" s="54"/>
    </row>
    <row r="16" spans="2:20">
      <c r="I16" s="78"/>
      <c r="J16" s="72"/>
      <c r="K16" s="78"/>
      <c r="L16" s="78"/>
      <c r="M16" s="78"/>
      <c r="P16" s="60" t="s">
        <v>16</v>
      </c>
      <c r="Q16" s="58">
        <v>18</v>
      </c>
      <c r="R16" s="87"/>
    </row>
    <row r="17" spans="2:18">
      <c r="B17" s="99" t="s">
        <v>106</v>
      </c>
      <c r="I17" s="78"/>
      <c r="K17" s="78"/>
      <c r="L17" s="78"/>
      <c r="M17" s="78"/>
      <c r="P17" s="60" t="s">
        <v>17</v>
      </c>
      <c r="Q17" s="58"/>
      <c r="R17" s="87"/>
    </row>
    <row r="18" spans="2:18">
      <c r="B18" s="101" t="s">
        <v>26</v>
      </c>
      <c r="C18" s="100"/>
      <c r="D18" s="102" t="s">
        <v>122</v>
      </c>
      <c r="I18" s="78"/>
      <c r="K18" s="78"/>
      <c r="L18" s="78"/>
      <c r="M18" s="78"/>
      <c r="P18" s="60" t="s">
        <v>18</v>
      </c>
      <c r="Q18" s="58"/>
      <c r="R18" s="87"/>
    </row>
    <row r="19" spans="2:18">
      <c r="B19" s="101" t="s">
        <v>25</v>
      </c>
      <c r="D19" s="103" t="s">
        <v>123</v>
      </c>
      <c r="I19" s="78"/>
      <c r="K19" s="78"/>
      <c r="L19" s="78"/>
      <c r="M19" s="78"/>
      <c r="P19" s="85" t="s">
        <v>19</v>
      </c>
      <c r="Q19" s="86"/>
      <c r="R19" s="87"/>
    </row>
    <row r="20" spans="2:18" ht="13.5" thickBot="1">
      <c r="B20" s="101" t="s">
        <v>24</v>
      </c>
      <c r="D20" s="103" t="s">
        <v>124</v>
      </c>
      <c r="I20" s="78"/>
      <c r="K20" s="78"/>
      <c r="L20" s="78"/>
      <c r="M20" s="78"/>
      <c r="P20" s="88" t="s">
        <v>20</v>
      </c>
      <c r="Q20" s="89"/>
      <c r="R20" s="90"/>
    </row>
    <row r="21" spans="2:18">
      <c r="B21" s="101" t="s">
        <v>31</v>
      </c>
      <c r="D21" s="103" t="s">
        <v>129</v>
      </c>
      <c r="I21" s="78"/>
      <c r="K21" s="78"/>
      <c r="L21" s="78"/>
      <c r="M21" s="78"/>
    </row>
    <row r="22" spans="2:18">
      <c r="B22" s="101" t="s">
        <v>34</v>
      </c>
      <c r="D22" s="103" t="s">
        <v>277</v>
      </c>
      <c r="I22" s="78"/>
      <c r="K22" s="78"/>
      <c r="L22" s="78"/>
      <c r="M22" s="78"/>
    </row>
    <row r="23" spans="2:18">
      <c r="B23" s="101" t="s">
        <v>76</v>
      </c>
      <c r="D23" s="103" t="s">
        <v>127</v>
      </c>
      <c r="I23" s="78"/>
      <c r="K23" s="78"/>
      <c r="L23" s="78"/>
      <c r="M23" s="78"/>
    </row>
    <row r="24" spans="2:18">
      <c r="B24" s="101" t="s">
        <v>77</v>
      </c>
      <c r="D24" s="103" t="s">
        <v>128</v>
      </c>
      <c r="I24" s="78"/>
      <c r="K24" s="78"/>
      <c r="L24" s="78"/>
      <c r="M24" s="78"/>
    </row>
    <row r="25" spans="2:18">
      <c r="B25" s="101" t="s">
        <v>32</v>
      </c>
      <c r="D25" s="103" t="s">
        <v>130</v>
      </c>
      <c r="I25" s="78"/>
      <c r="K25" s="78"/>
      <c r="L25" s="78"/>
      <c r="M25" s="78"/>
    </row>
    <row r="26" spans="2:18">
      <c r="B26" s="101" t="s">
        <v>78</v>
      </c>
      <c r="D26" s="103" t="s">
        <v>131</v>
      </c>
      <c r="I26" s="78"/>
      <c r="K26" s="78"/>
      <c r="L26" s="78"/>
      <c r="M26" s="78"/>
    </row>
    <row r="27" spans="2:18">
      <c r="B27" s="101" t="s">
        <v>4</v>
      </c>
      <c r="D27" s="103" t="s">
        <v>132</v>
      </c>
      <c r="I27" s="78"/>
      <c r="K27" s="78"/>
      <c r="L27" s="78"/>
      <c r="M27" s="78"/>
    </row>
    <row r="28" spans="2:18">
      <c r="B28" s="101" t="s">
        <v>30</v>
      </c>
      <c r="D28" s="103" t="s">
        <v>135</v>
      </c>
      <c r="I28" s="78"/>
      <c r="K28" s="78"/>
      <c r="L28" s="78"/>
      <c r="M28" s="78"/>
    </row>
    <row r="29" spans="2:18">
      <c r="I29" s="78"/>
      <c r="K29" s="78"/>
      <c r="L29" s="78"/>
      <c r="M29" s="78"/>
    </row>
    <row r="30" spans="2:18">
      <c r="I30" s="78"/>
      <c r="K30" s="78"/>
      <c r="L30" s="78"/>
      <c r="M30" s="78"/>
    </row>
    <row r="31" spans="2:18">
      <c r="I31" s="78"/>
      <c r="K31" s="78"/>
      <c r="L31" s="78"/>
      <c r="M31" s="78"/>
    </row>
    <row r="32" spans="2:18">
      <c r="I32" s="78"/>
      <c r="K32" s="78"/>
      <c r="L32" s="78"/>
      <c r="M32" s="78"/>
    </row>
    <row r="33" spans="9:13">
      <c r="I33" s="78"/>
      <c r="K33" s="78"/>
      <c r="L33" s="78"/>
      <c r="M33" s="78"/>
    </row>
    <row r="34" spans="9:13">
      <c r="I34" s="78"/>
      <c r="K34" s="78"/>
      <c r="L34" s="78"/>
      <c r="M34" s="78"/>
    </row>
    <row r="35" spans="9:13">
      <c r="K35" s="78"/>
      <c r="L35" s="78"/>
      <c r="M35" s="78"/>
    </row>
    <row r="36" spans="9:13">
      <c r="K36" s="78"/>
      <c r="L36" s="78"/>
      <c r="M36" s="78"/>
    </row>
  </sheetData>
  <mergeCells count="5">
    <mergeCell ref="C6:P6"/>
    <mergeCell ref="C2:D2"/>
    <mergeCell ref="C3:F3"/>
    <mergeCell ref="C4:J4"/>
    <mergeCell ref="C5:P5"/>
  </mergeCells>
  <phoneticPr fontId="2" type="noConversion"/>
  <dataValidations count="2">
    <dataValidation type="list" allowBlank="1" showInputMessage="1" showErrorMessage="1" sqref="K7 K10:K14">
      <formula1>Atleta_F</formula1>
    </dataValidation>
    <dataValidation type="list" allowBlank="1" showInputMessage="1" showErrorMessage="1" sqref="C3:F3">
      <formula1>Tipo_Gara</formula1>
    </dataValidation>
  </dataValidations>
  <pageMargins left="0.28999999999999998" right="0.28000000000000003" top="0.31" bottom="0.16" header="0.21" footer="7.0000000000000007E-2"/>
  <pageSetup paperSize="9" orientation="landscape" horizontalDpi="1200" verticalDpi="1200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40" enableFormatConditionsCalculation="0">
    <tabColor indexed="43"/>
    <pageSetUpPr fitToPage="1"/>
  </sheetPr>
  <dimension ref="B1:T36"/>
  <sheetViews>
    <sheetView workbookViewId="0"/>
  </sheetViews>
  <sheetFormatPr defaultRowHeight="12.75"/>
  <cols>
    <col min="1" max="1" width="2.140625" customWidth="1"/>
    <col min="2" max="2" width="31.7109375" customWidth="1"/>
    <col min="3" max="3" width="6.42578125" style="1" customWidth="1"/>
    <col min="4" max="10" width="6.42578125" customWidth="1"/>
    <col min="11" max="11" width="7.28515625" customWidth="1"/>
    <col min="12" max="13" width="6.42578125" customWidth="1"/>
    <col min="14" max="14" width="3.42578125" customWidth="1"/>
    <col min="15" max="15" width="3.5703125" customWidth="1"/>
    <col min="17" max="17" width="9" customWidth="1"/>
    <col min="18" max="18" width="10.85546875" customWidth="1"/>
    <col min="19" max="19" width="1.85546875" customWidth="1"/>
    <col min="20" max="20" width="11.85546875" customWidth="1"/>
  </cols>
  <sheetData>
    <row r="1" spans="2:20" ht="8.25" customHeight="1">
      <c r="C1"/>
    </row>
    <row r="2" spans="2:20">
      <c r="B2" t="s">
        <v>5</v>
      </c>
      <c r="C2" s="346">
        <v>41784</v>
      </c>
      <c r="D2" s="346"/>
      <c r="H2" t="s">
        <v>125</v>
      </c>
      <c r="J2" t="s">
        <v>134</v>
      </c>
      <c r="T2" s="2" t="s">
        <v>121</v>
      </c>
    </row>
    <row r="3" spans="2:20">
      <c r="B3" t="s">
        <v>2</v>
      </c>
      <c r="C3" s="347" t="s">
        <v>156</v>
      </c>
      <c r="D3" s="348"/>
      <c r="E3" s="348"/>
      <c r="F3" s="349"/>
      <c r="G3" s="6"/>
      <c r="H3" s="112">
        <v>100</v>
      </c>
      <c r="I3" s="6"/>
      <c r="J3" s="70">
        <v>10</v>
      </c>
    </row>
    <row r="4" spans="2:20">
      <c r="B4" t="s">
        <v>6</v>
      </c>
      <c r="C4" s="345" t="s">
        <v>262</v>
      </c>
      <c r="D4" s="345"/>
      <c r="E4" s="345"/>
      <c r="F4" s="345"/>
      <c r="G4" s="345"/>
      <c r="H4" s="345"/>
      <c r="I4" s="345"/>
      <c r="J4" s="345"/>
    </row>
    <row r="5" spans="2:20">
      <c r="B5" t="s">
        <v>7</v>
      </c>
      <c r="C5" s="344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</row>
    <row r="6" spans="2:20">
      <c r="B6" t="s">
        <v>79</v>
      </c>
      <c r="C6" s="344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</row>
    <row r="7" spans="2:20" ht="13.5" thickBot="1">
      <c r="C7"/>
    </row>
    <row r="8" spans="2:20" ht="13.5" thickBot="1">
      <c r="B8" s="2" t="s">
        <v>133</v>
      </c>
      <c r="C8" s="2"/>
      <c r="D8" s="2"/>
      <c r="E8" s="2"/>
      <c r="F8" s="2"/>
      <c r="G8" s="2"/>
      <c r="H8" s="2"/>
      <c r="I8" s="2"/>
      <c r="J8" s="2"/>
      <c r="P8" s="59" t="s">
        <v>8</v>
      </c>
      <c r="Q8" s="56" t="s">
        <v>119</v>
      </c>
      <c r="R8" s="55" t="s">
        <v>120</v>
      </c>
    </row>
    <row r="9" spans="2:20" ht="13.5" thickBot="1">
      <c r="B9" s="25" t="s">
        <v>22</v>
      </c>
      <c r="C9" s="11" t="s">
        <v>26</v>
      </c>
      <c r="D9" s="25" t="s">
        <v>25</v>
      </c>
      <c r="E9" s="11" t="s">
        <v>24</v>
      </c>
      <c r="F9" s="25" t="s">
        <v>31</v>
      </c>
      <c r="G9" s="10" t="s">
        <v>34</v>
      </c>
      <c r="H9" s="10" t="s">
        <v>76</v>
      </c>
      <c r="I9" s="11" t="s">
        <v>77</v>
      </c>
      <c r="J9" s="25" t="s">
        <v>32</v>
      </c>
      <c r="K9" s="11" t="s">
        <v>78</v>
      </c>
      <c r="L9" s="8" t="s">
        <v>4</v>
      </c>
      <c r="M9" s="8" t="s">
        <v>30</v>
      </c>
      <c r="P9" s="59" t="s">
        <v>9</v>
      </c>
      <c r="Q9" s="68">
        <v>470</v>
      </c>
      <c r="R9" s="69"/>
    </row>
    <row r="10" spans="2:20">
      <c r="B10" s="33" t="s">
        <v>184</v>
      </c>
      <c r="C10" s="43" t="s">
        <v>11</v>
      </c>
      <c r="D10" s="33">
        <v>71</v>
      </c>
      <c r="E10" s="152">
        <v>6</v>
      </c>
      <c r="F10" s="153">
        <v>84.925690021231432</v>
      </c>
      <c r="G10" s="154">
        <v>3</v>
      </c>
      <c r="H10" s="154">
        <v>100</v>
      </c>
      <c r="I10" s="155">
        <v>84.925690021231446</v>
      </c>
      <c r="J10" s="153">
        <v>78.571428571428569</v>
      </c>
      <c r="K10" s="155">
        <v>78.571428571428569</v>
      </c>
      <c r="L10" s="156"/>
      <c r="M10" s="157">
        <v>173.49711859266</v>
      </c>
      <c r="P10" s="67" t="s">
        <v>10</v>
      </c>
      <c r="Q10" s="57"/>
      <c r="R10" s="91"/>
    </row>
    <row r="11" spans="2:20">
      <c r="B11" s="34" t="s">
        <v>48</v>
      </c>
      <c r="C11" s="36" t="s">
        <v>17</v>
      </c>
      <c r="D11" s="34">
        <v>114</v>
      </c>
      <c r="E11" s="47">
        <v>2</v>
      </c>
      <c r="F11" s="49">
        <v>75.796178343949052</v>
      </c>
      <c r="G11" s="45">
        <v>3</v>
      </c>
      <c r="H11" s="45">
        <v>100</v>
      </c>
      <c r="I11" s="109">
        <v>75.796178343949052</v>
      </c>
      <c r="J11" s="49">
        <v>92.307692307692307</v>
      </c>
      <c r="K11" s="109">
        <v>92.307692307692307</v>
      </c>
      <c r="L11" s="110">
        <v>50</v>
      </c>
      <c r="M11" s="111">
        <v>228.10387065164136</v>
      </c>
      <c r="P11" s="60" t="s">
        <v>11</v>
      </c>
      <c r="Q11" s="58">
        <v>27</v>
      </c>
      <c r="R11" s="54"/>
    </row>
    <row r="12" spans="2:20">
      <c r="B12" s="34" t="s">
        <v>46</v>
      </c>
      <c r="C12" s="36" t="s">
        <v>15</v>
      </c>
      <c r="D12" s="34">
        <v>177</v>
      </c>
      <c r="E12" s="47">
        <v>32</v>
      </c>
      <c r="F12" s="49">
        <v>62.420382165605091</v>
      </c>
      <c r="G12" s="45">
        <v>2</v>
      </c>
      <c r="H12" s="45">
        <v>100</v>
      </c>
      <c r="I12" s="109">
        <v>62.420382165605091</v>
      </c>
      <c r="J12" s="49">
        <v>64.444444444444443</v>
      </c>
      <c r="K12" s="109">
        <v>64.444444444444443</v>
      </c>
      <c r="L12" s="110"/>
      <c r="M12" s="111">
        <v>136.86482661004953</v>
      </c>
      <c r="P12" s="60" t="s">
        <v>12</v>
      </c>
      <c r="Q12" s="58"/>
      <c r="R12" s="87"/>
    </row>
    <row r="13" spans="2:20">
      <c r="B13" s="34" t="s">
        <v>88</v>
      </c>
      <c r="C13" s="36" t="s">
        <v>17</v>
      </c>
      <c r="D13" s="34">
        <v>273</v>
      </c>
      <c r="E13" s="47">
        <v>12</v>
      </c>
      <c r="F13" s="49">
        <v>42.038216560509554</v>
      </c>
      <c r="G13" s="45">
        <v>6</v>
      </c>
      <c r="H13" s="45">
        <v>100</v>
      </c>
      <c r="I13" s="109">
        <v>42.038216560509554</v>
      </c>
      <c r="J13" s="49">
        <v>53.846153846153847</v>
      </c>
      <c r="K13" s="109">
        <v>53.846153846153847</v>
      </c>
      <c r="L13" s="110"/>
      <c r="M13" s="111">
        <v>105.88437040666341</v>
      </c>
      <c r="P13" s="60" t="s">
        <v>13</v>
      </c>
      <c r="Q13" s="58"/>
      <c r="R13" s="87"/>
    </row>
    <row r="14" spans="2:20" ht="13.5" thickBot="1">
      <c r="B14" s="35" t="s">
        <v>137</v>
      </c>
      <c r="C14" s="37" t="s">
        <v>16</v>
      </c>
      <c r="D14" s="35">
        <v>302</v>
      </c>
      <c r="E14" s="48">
        <v>23</v>
      </c>
      <c r="F14" s="50">
        <v>35.881104033970274</v>
      </c>
      <c r="G14" s="51">
        <v>2</v>
      </c>
      <c r="H14" s="51">
        <v>100</v>
      </c>
      <c r="I14" s="106">
        <v>35.881104033970274</v>
      </c>
      <c r="J14" s="50">
        <v>57.407407407407405</v>
      </c>
      <c r="K14" s="106">
        <v>57.407407407407412</v>
      </c>
      <c r="L14" s="107"/>
      <c r="M14" s="108">
        <v>103.28851144137769</v>
      </c>
      <c r="P14" s="60" t="s">
        <v>14</v>
      </c>
      <c r="Q14" s="58"/>
      <c r="R14" s="54"/>
    </row>
    <row r="15" spans="2:20">
      <c r="I15" s="78"/>
      <c r="J15" s="72"/>
      <c r="K15" s="78"/>
      <c r="L15" s="78"/>
      <c r="M15" s="78"/>
      <c r="P15" s="60" t="s">
        <v>15</v>
      </c>
      <c r="Q15" s="58">
        <v>89</v>
      </c>
      <c r="R15" s="54"/>
    </row>
    <row r="16" spans="2:20">
      <c r="I16" s="78"/>
      <c r="J16" s="72"/>
      <c r="K16" s="78"/>
      <c r="L16" s="78"/>
      <c r="M16" s="78"/>
      <c r="P16" s="60" t="s">
        <v>16</v>
      </c>
      <c r="Q16" s="58">
        <v>53</v>
      </c>
      <c r="R16" s="87"/>
    </row>
    <row r="17" spans="9:18">
      <c r="I17" s="78"/>
      <c r="K17" s="78"/>
      <c r="L17" s="78"/>
      <c r="M17" s="78"/>
      <c r="P17" s="60" t="s">
        <v>17</v>
      </c>
      <c r="Q17" s="58">
        <v>25</v>
      </c>
      <c r="R17" s="87"/>
    </row>
    <row r="18" spans="9:18">
      <c r="I18" s="78"/>
      <c r="K18" s="78"/>
      <c r="L18" s="78"/>
      <c r="M18" s="78"/>
      <c r="P18" s="60" t="s">
        <v>18</v>
      </c>
      <c r="Q18" s="58"/>
      <c r="R18" s="87"/>
    </row>
    <row r="19" spans="9:18">
      <c r="I19" s="78"/>
      <c r="K19" s="78"/>
      <c r="L19" s="78"/>
      <c r="M19" s="78"/>
      <c r="P19" s="85" t="s">
        <v>19</v>
      </c>
      <c r="Q19" s="86"/>
      <c r="R19" s="87"/>
    </row>
    <row r="20" spans="9:18" ht="13.5" thickBot="1">
      <c r="I20" s="78"/>
      <c r="K20" s="78"/>
      <c r="L20" s="78"/>
      <c r="M20" s="78"/>
      <c r="P20" s="88" t="s">
        <v>20</v>
      </c>
      <c r="Q20" s="89"/>
      <c r="R20" s="90"/>
    </row>
    <row r="21" spans="9:18">
      <c r="I21" s="78"/>
      <c r="K21" s="78"/>
      <c r="L21" s="78"/>
      <c r="M21" s="78"/>
    </row>
    <row r="22" spans="9:18">
      <c r="I22" s="78"/>
      <c r="K22" s="78"/>
      <c r="L22" s="78"/>
      <c r="M22" s="78"/>
    </row>
    <row r="23" spans="9:18">
      <c r="I23" s="78"/>
      <c r="K23" s="78"/>
      <c r="L23" s="78"/>
      <c r="M23" s="78"/>
    </row>
    <row r="24" spans="9:18">
      <c r="I24" s="78"/>
      <c r="K24" s="78"/>
      <c r="L24" s="78"/>
      <c r="M24" s="78"/>
    </row>
    <row r="25" spans="9:18">
      <c r="I25" s="78"/>
      <c r="K25" s="78"/>
      <c r="L25" s="78"/>
      <c r="M25" s="78"/>
    </row>
    <row r="26" spans="9:18">
      <c r="I26" s="78"/>
      <c r="K26" s="78"/>
      <c r="L26" s="78"/>
      <c r="M26" s="78"/>
    </row>
    <row r="27" spans="9:18">
      <c r="I27" s="78"/>
      <c r="K27" s="78"/>
      <c r="L27" s="78"/>
      <c r="M27" s="78"/>
    </row>
    <row r="28" spans="9:18">
      <c r="I28" s="78"/>
      <c r="K28" s="78"/>
      <c r="L28" s="78"/>
      <c r="M28" s="78"/>
    </row>
    <row r="29" spans="9:18">
      <c r="I29" s="78"/>
      <c r="K29" s="78"/>
      <c r="L29" s="78"/>
      <c r="M29" s="78"/>
    </row>
    <row r="30" spans="9:18">
      <c r="I30" s="78"/>
      <c r="K30" s="78"/>
      <c r="L30" s="78"/>
      <c r="M30" s="78"/>
    </row>
    <row r="31" spans="9:18">
      <c r="I31" s="78"/>
      <c r="K31" s="78"/>
      <c r="L31" s="78"/>
      <c r="M31" s="78"/>
    </row>
    <row r="32" spans="9:18">
      <c r="I32" s="78"/>
      <c r="K32" s="78"/>
      <c r="L32" s="78"/>
      <c r="M32" s="78"/>
    </row>
    <row r="33" spans="9:13">
      <c r="I33" s="78"/>
      <c r="K33" s="78"/>
      <c r="L33" s="78"/>
      <c r="M33" s="78"/>
    </row>
    <row r="34" spans="9:13">
      <c r="I34" s="78"/>
      <c r="K34" s="78"/>
      <c r="L34" s="78"/>
      <c r="M34" s="78"/>
    </row>
    <row r="35" spans="9:13">
      <c r="K35" s="78"/>
      <c r="L35" s="78"/>
      <c r="M35" s="78"/>
    </row>
    <row r="36" spans="9:13">
      <c r="K36" s="78"/>
      <c r="L36" s="78"/>
      <c r="M36" s="78"/>
    </row>
  </sheetData>
  <mergeCells count="5">
    <mergeCell ref="C6:P6"/>
    <mergeCell ref="C2:D2"/>
    <mergeCell ref="C3:F3"/>
    <mergeCell ref="C4:J4"/>
    <mergeCell ref="C5:P5"/>
  </mergeCells>
  <phoneticPr fontId="2" type="noConversion"/>
  <dataValidations count="2">
    <dataValidation type="list" allowBlank="1" showInputMessage="1" showErrorMessage="1" sqref="K7 K10:K14">
      <formula1>Atleta_F</formula1>
    </dataValidation>
    <dataValidation type="list" allowBlank="1" showInputMessage="1" showErrorMessage="1" sqref="C3:F3">
      <formula1>Tipo_Gara</formula1>
    </dataValidation>
  </dataValidations>
  <pageMargins left="0.28999999999999998" right="0.28000000000000003" top="0.31" bottom="0.16" header="0.21" footer="7.0000000000000007E-2"/>
  <pageSetup paperSize="9" orientation="landscape" horizontalDpi="1200" verticalDpi="1200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43" enableFormatConditionsCalculation="0">
    <tabColor indexed="45"/>
    <pageSetUpPr fitToPage="1"/>
  </sheetPr>
  <dimension ref="B1:T71"/>
  <sheetViews>
    <sheetView workbookViewId="0"/>
  </sheetViews>
  <sheetFormatPr defaultRowHeight="12.75"/>
  <cols>
    <col min="1" max="1" width="2.140625" customWidth="1"/>
    <col min="2" max="2" width="31.7109375" customWidth="1"/>
    <col min="3" max="3" width="6.42578125" style="1" customWidth="1"/>
    <col min="4" max="10" width="6.42578125" customWidth="1"/>
    <col min="11" max="11" width="7.28515625" customWidth="1"/>
    <col min="12" max="13" width="6.42578125" customWidth="1"/>
    <col min="14" max="14" width="3.42578125" customWidth="1"/>
    <col min="15" max="15" width="3.5703125" customWidth="1"/>
    <col min="17" max="17" width="9" customWidth="1"/>
    <col min="18" max="18" width="10.85546875" customWidth="1"/>
    <col min="19" max="19" width="1.85546875" customWidth="1"/>
    <col min="20" max="20" width="11.85546875" customWidth="1"/>
  </cols>
  <sheetData>
    <row r="1" spans="2:20" ht="8.25" customHeight="1">
      <c r="C1"/>
    </row>
    <row r="2" spans="2:20">
      <c r="B2" t="s">
        <v>5</v>
      </c>
      <c r="C2" s="346">
        <v>41759</v>
      </c>
      <c r="D2" s="346"/>
      <c r="H2" t="s">
        <v>125</v>
      </c>
      <c r="J2" t="s">
        <v>134</v>
      </c>
      <c r="T2" s="2" t="s">
        <v>121</v>
      </c>
    </row>
    <row r="3" spans="2:20">
      <c r="B3" t="s">
        <v>2</v>
      </c>
      <c r="C3" s="347" t="s">
        <v>158</v>
      </c>
      <c r="D3" s="348"/>
      <c r="E3" s="348"/>
      <c r="F3" s="349"/>
      <c r="G3" s="6"/>
      <c r="H3" s="112">
        <v>300</v>
      </c>
      <c r="I3" s="6"/>
      <c r="J3" s="70">
        <v>30</v>
      </c>
    </row>
    <row r="4" spans="2:20">
      <c r="B4" t="s">
        <v>6</v>
      </c>
      <c r="C4" s="345" t="s">
        <v>272</v>
      </c>
      <c r="D4" s="345"/>
      <c r="E4" s="345"/>
      <c r="F4" s="345"/>
      <c r="G4" s="345"/>
      <c r="H4" s="345"/>
      <c r="I4" s="345"/>
      <c r="J4" s="345"/>
    </row>
    <row r="5" spans="2:20">
      <c r="B5" t="s">
        <v>7</v>
      </c>
      <c r="C5" s="344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</row>
    <row r="6" spans="2:20">
      <c r="B6" t="s">
        <v>79</v>
      </c>
      <c r="C6" s="344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</row>
    <row r="7" spans="2:20" ht="13.5" thickBot="1">
      <c r="C7"/>
    </row>
    <row r="8" spans="2:20" ht="13.5" thickBot="1">
      <c r="B8" s="2" t="s">
        <v>133</v>
      </c>
      <c r="C8" s="2"/>
      <c r="D8" s="2"/>
      <c r="E8" s="2"/>
      <c r="F8" s="2"/>
      <c r="G8" s="2"/>
      <c r="H8" s="2"/>
      <c r="I8" s="2"/>
      <c r="J8" s="2"/>
      <c r="P8" s="59" t="s">
        <v>8</v>
      </c>
      <c r="Q8" s="56" t="s">
        <v>119</v>
      </c>
      <c r="R8" s="55" t="s">
        <v>120</v>
      </c>
    </row>
    <row r="9" spans="2:20" ht="13.5" thickBot="1">
      <c r="B9" s="25" t="s">
        <v>22</v>
      </c>
      <c r="C9" s="11" t="s">
        <v>26</v>
      </c>
      <c r="D9" s="25" t="s">
        <v>25</v>
      </c>
      <c r="E9" s="11" t="s">
        <v>24</v>
      </c>
      <c r="F9" s="25" t="s">
        <v>31</v>
      </c>
      <c r="G9" s="10" t="s">
        <v>34</v>
      </c>
      <c r="H9" s="10" t="s">
        <v>76</v>
      </c>
      <c r="I9" s="11" t="s">
        <v>77</v>
      </c>
      <c r="J9" s="25" t="s">
        <v>32</v>
      </c>
      <c r="K9" s="11" t="s">
        <v>78</v>
      </c>
      <c r="L9" s="8" t="s">
        <v>4</v>
      </c>
      <c r="M9" s="8" t="s">
        <v>30</v>
      </c>
      <c r="P9" s="59" t="s">
        <v>9</v>
      </c>
      <c r="Q9" s="68">
        <f>1822-277</f>
        <v>1545</v>
      </c>
      <c r="R9" s="69"/>
    </row>
    <row r="10" spans="2:20" ht="13.5" thickBot="1">
      <c r="B10" s="166" t="s">
        <v>50</v>
      </c>
      <c r="C10" s="167" t="s">
        <v>12</v>
      </c>
      <c r="D10" s="166">
        <f>420-19</f>
        <v>401</v>
      </c>
      <c r="E10" s="168">
        <v>71</v>
      </c>
      <c r="F10" s="169">
        <v>74.0620957309185</v>
      </c>
      <c r="G10" s="170">
        <v>4</v>
      </c>
      <c r="H10" s="170">
        <v>300</v>
      </c>
      <c r="I10" s="171">
        <v>222.18628719275551</v>
      </c>
      <c r="J10" s="169">
        <v>71.370967741935488</v>
      </c>
      <c r="K10" s="171">
        <v>214.11290322580646</v>
      </c>
      <c r="L10" s="172"/>
      <c r="M10" s="160">
        <v>466.29919041856198</v>
      </c>
      <c r="P10" s="67" t="s">
        <v>10</v>
      </c>
      <c r="Q10" s="57"/>
      <c r="R10" s="91"/>
    </row>
    <row r="11" spans="2:20">
      <c r="F11" s="7"/>
      <c r="I11" s="78"/>
      <c r="J11" s="7"/>
      <c r="K11" s="78"/>
      <c r="L11" s="78"/>
      <c r="M11" s="78"/>
      <c r="P11" s="60" t="s">
        <v>11</v>
      </c>
      <c r="Q11" s="58"/>
      <c r="R11" s="54"/>
    </row>
    <row r="12" spans="2:20">
      <c r="B12" s="99" t="s">
        <v>106</v>
      </c>
      <c r="F12" s="7"/>
      <c r="I12" s="78"/>
      <c r="J12" s="7"/>
      <c r="K12" s="78"/>
      <c r="L12" s="78"/>
      <c r="M12" s="78"/>
      <c r="P12" s="60" t="s">
        <v>12</v>
      </c>
      <c r="Q12" s="58">
        <v>247</v>
      </c>
      <c r="R12" s="87"/>
    </row>
    <row r="13" spans="2:20">
      <c r="B13" s="101" t="s">
        <v>26</v>
      </c>
      <c r="C13" s="100"/>
      <c r="D13" s="102" t="s">
        <v>122</v>
      </c>
      <c r="E13" s="100"/>
      <c r="F13" s="100"/>
      <c r="G13" s="100"/>
      <c r="H13" s="100"/>
      <c r="I13" s="100"/>
      <c r="J13" s="100"/>
      <c r="K13" s="100"/>
      <c r="L13" s="100"/>
      <c r="M13" s="78"/>
      <c r="P13" s="60" t="s">
        <v>13</v>
      </c>
      <c r="Q13" s="58"/>
      <c r="R13" s="87"/>
    </row>
    <row r="14" spans="2:20">
      <c r="B14" s="101" t="s">
        <v>25</v>
      </c>
      <c r="D14" s="103" t="s">
        <v>123</v>
      </c>
      <c r="F14" s="7"/>
      <c r="I14" s="78"/>
      <c r="J14" s="7"/>
      <c r="K14" s="78"/>
      <c r="L14" s="78"/>
      <c r="M14" s="78"/>
      <c r="P14" s="60" t="s">
        <v>14</v>
      </c>
      <c r="Q14" s="58"/>
      <c r="R14" s="54"/>
    </row>
    <row r="15" spans="2:20">
      <c r="B15" s="101" t="s">
        <v>24</v>
      </c>
      <c r="D15" s="103" t="s">
        <v>124</v>
      </c>
      <c r="F15" s="7"/>
      <c r="I15" s="78"/>
      <c r="J15" s="7"/>
      <c r="K15" s="78"/>
      <c r="L15" s="78"/>
      <c r="M15" s="78"/>
      <c r="P15" s="60" t="s">
        <v>15</v>
      </c>
      <c r="Q15" s="58"/>
      <c r="R15" s="54"/>
    </row>
    <row r="16" spans="2:20">
      <c r="B16" s="101" t="s">
        <v>31</v>
      </c>
      <c r="D16" s="103" t="s">
        <v>129</v>
      </c>
      <c r="F16" s="7"/>
      <c r="I16" s="78"/>
      <c r="J16" s="7"/>
      <c r="K16" s="78"/>
      <c r="L16" s="78"/>
      <c r="M16" s="78"/>
      <c r="P16" s="60" t="s">
        <v>16</v>
      </c>
      <c r="Q16" s="58"/>
      <c r="R16" s="87"/>
    </row>
    <row r="17" spans="2:18">
      <c r="B17" s="101" t="s">
        <v>34</v>
      </c>
      <c r="D17" s="103" t="s">
        <v>126</v>
      </c>
      <c r="F17" s="7"/>
      <c r="I17" s="78"/>
      <c r="J17" s="7"/>
      <c r="K17" s="78"/>
      <c r="L17" s="78"/>
      <c r="M17" s="78"/>
      <c r="P17" s="60" t="s">
        <v>17</v>
      </c>
      <c r="Q17" s="58"/>
      <c r="R17" s="87"/>
    </row>
    <row r="18" spans="2:18">
      <c r="B18" s="101" t="s">
        <v>76</v>
      </c>
      <c r="D18" s="103" t="s">
        <v>127</v>
      </c>
      <c r="F18" s="7"/>
      <c r="I18" s="78"/>
      <c r="J18" s="7"/>
      <c r="K18" s="78"/>
      <c r="L18" s="78"/>
      <c r="M18" s="78"/>
      <c r="P18" s="60" t="s">
        <v>18</v>
      </c>
      <c r="Q18" s="58"/>
      <c r="R18" s="87"/>
    </row>
    <row r="19" spans="2:18">
      <c r="B19" s="101" t="s">
        <v>77</v>
      </c>
      <c r="D19" s="103" t="s">
        <v>128</v>
      </c>
      <c r="F19" s="7"/>
      <c r="I19" s="78"/>
      <c r="J19" s="7"/>
      <c r="K19" s="78"/>
      <c r="L19" s="78"/>
      <c r="M19" s="78"/>
      <c r="P19" s="85" t="s">
        <v>19</v>
      </c>
      <c r="Q19" s="86"/>
      <c r="R19" s="87"/>
    </row>
    <row r="20" spans="2:18" ht="13.5" thickBot="1">
      <c r="B20" s="101" t="s">
        <v>32</v>
      </c>
      <c r="D20" s="103" t="s">
        <v>130</v>
      </c>
      <c r="F20" s="7"/>
      <c r="I20" s="78"/>
      <c r="J20" s="7"/>
      <c r="K20" s="78"/>
      <c r="L20" s="78"/>
      <c r="M20" s="78"/>
      <c r="P20" s="88" t="s">
        <v>20</v>
      </c>
      <c r="Q20" s="89"/>
      <c r="R20" s="90"/>
    </row>
    <row r="21" spans="2:18">
      <c r="B21" s="101" t="s">
        <v>78</v>
      </c>
      <c r="D21" s="103" t="s">
        <v>131</v>
      </c>
      <c r="F21" s="7"/>
      <c r="I21" s="78"/>
      <c r="J21" s="7"/>
      <c r="K21" s="78"/>
      <c r="L21" s="78"/>
      <c r="M21" s="78"/>
    </row>
    <row r="22" spans="2:18">
      <c r="B22" s="101" t="s">
        <v>4</v>
      </c>
      <c r="D22" s="103" t="s">
        <v>132</v>
      </c>
      <c r="F22" s="7"/>
      <c r="I22" s="78"/>
      <c r="J22" s="7"/>
      <c r="K22" s="78"/>
      <c r="L22" s="78"/>
      <c r="M22" s="78"/>
    </row>
    <row r="23" spans="2:18">
      <c r="B23" s="101" t="s">
        <v>30</v>
      </c>
      <c r="D23" s="103" t="s">
        <v>135</v>
      </c>
      <c r="F23" s="7"/>
      <c r="I23" s="78"/>
      <c r="J23" s="7"/>
      <c r="K23" s="78"/>
      <c r="L23" s="78"/>
      <c r="M23" s="78"/>
    </row>
    <row r="24" spans="2:18">
      <c r="F24" s="7"/>
      <c r="I24" s="78"/>
      <c r="J24" s="7"/>
      <c r="K24" s="78"/>
      <c r="L24" s="78"/>
      <c r="M24" s="78"/>
    </row>
    <row r="25" spans="2:18">
      <c r="F25" s="7"/>
      <c r="I25" s="78"/>
      <c r="J25" s="7"/>
      <c r="K25" s="78"/>
      <c r="L25" s="78"/>
      <c r="M25" s="78"/>
    </row>
    <row r="26" spans="2:18">
      <c r="F26" s="7"/>
      <c r="I26" s="78"/>
      <c r="J26" s="7"/>
      <c r="K26" s="78"/>
      <c r="L26" s="78"/>
      <c r="M26" s="78"/>
    </row>
    <row r="27" spans="2:18">
      <c r="F27" s="7"/>
      <c r="I27" s="78"/>
      <c r="J27" s="7"/>
      <c r="K27" s="78"/>
      <c r="L27" s="78"/>
      <c r="M27" s="78"/>
    </row>
    <row r="28" spans="2:18">
      <c r="F28" s="7"/>
      <c r="I28" s="78"/>
      <c r="J28" s="7"/>
      <c r="K28" s="78"/>
      <c r="L28" s="78"/>
      <c r="M28" s="78"/>
    </row>
    <row r="29" spans="2:18">
      <c r="F29" s="7"/>
      <c r="I29" s="78"/>
      <c r="J29" s="7"/>
      <c r="K29" s="78"/>
      <c r="L29" s="78"/>
      <c r="M29" s="78"/>
    </row>
    <row r="30" spans="2:18">
      <c r="F30" s="7"/>
      <c r="I30" s="78"/>
      <c r="J30" s="7"/>
      <c r="K30" s="78"/>
      <c r="L30" s="78"/>
      <c r="M30" s="78"/>
    </row>
    <row r="31" spans="2:18">
      <c r="F31" s="7"/>
      <c r="I31" s="78"/>
      <c r="J31" s="7"/>
      <c r="K31" s="78"/>
      <c r="L31" s="78"/>
      <c r="M31" s="78"/>
    </row>
    <row r="32" spans="2:18">
      <c r="F32" s="7"/>
      <c r="I32" s="78"/>
      <c r="J32" s="7"/>
      <c r="K32" s="78"/>
      <c r="L32" s="78"/>
      <c r="M32" s="78"/>
    </row>
    <row r="33" spans="6:13">
      <c r="F33" s="7"/>
      <c r="I33" s="78"/>
      <c r="J33" s="7"/>
      <c r="K33" s="78"/>
      <c r="L33" s="78"/>
      <c r="M33" s="78"/>
    </row>
    <row r="34" spans="6:13">
      <c r="F34" s="7"/>
      <c r="I34" s="78"/>
      <c r="J34" s="7"/>
      <c r="K34" s="78"/>
      <c r="L34" s="78"/>
      <c r="M34" s="78"/>
    </row>
    <row r="35" spans="6:13">
      <c r="F35" s="7"/>
      <c r="I35" s="78"/>
      <c r="J35" s="7"/>
      <c r="K35" s="78"/>
      <c r="L35" s="78"/>
      <c r="M35" s="78"/>
    </row>
    <row r="36" spans="6:13">
      <c r="F36" s="7"/>
      <c r="I36" s="78"/>
      <c r="J36" s="7"/>
      <c r="K36" s="78"/>
      <c r="L36" s="78"/>
      <c r="M36" s="78"/>
    </row>
    <row r="37" spans="6:13">
      <c r="F37" s="7"/>
      <c r="I37" s="78"/>
      <c r="J37" s="7"/>
      <c r="K37" s="78"/>
      <c r="L37" s="78"/>
      <c r="M37" s="78"/>
    </row>
    <row r="38" spans="6:13">
      <c r="F38" s="7"/>
      <c r="I38" s="78"/>
      <c r="J38" s="7"/>
      <c r="K38" s="78"/>
      <c r="L38" s="78"/>
      <c r="M38" s="78"/>
    </row>
    <row r="39" spans="6:13">
      <c r="F39" s="7"/>
      <c r="I39" s="78"/>
      <c r="J39" s="7"/>
      <c r="K39" s="78"/>
      <c r="L39" s="78"/>
      <c r="M39" s="78"/>
    </row>
    <row r="40" spans="6:13">
      <c r="I40" s="78"/>
      <c r="J40" s="72"/>
      <c r="K40" s="78"/>
      <c r="L40" s="78"/>
      <c r="M40" s="78"/>
    </row>
    <row r="41" spans="6:13">
      <c r="I41" s="78"/>
      <c r="J41" s="72"/>
      <c r="K41" s="78"/>
      <c r="L41" s="78"/>
      <c r="M41" s="78"/>
    </row>
    <row r="42" spans="6:13">
      <c r="I42" s="78"/>
      <c r="J42" s="72"/>
      <c r="K42" s="78"/>
      <c r="L42" s="78"/>
      <c r="M42" s="78"/>
    </row>
    <row r="43" spans="6:13">
      <c r="I43" s="78"/>
      <c r="J43" s="72"/>
      <c r="K43" s="78"/>
      <c r="L43" s="78"/>
      <c r="M43" s="78"/>
    </row>
    <row r="44" spans="6:13">
      <c r="I44" s="78"/>
      <c r="J44" s="72"/>
      <c r="K44" s="78"/>
      <c r="L44" s="78"/>
      <c r="M44" s="78"/>
    </row>
    <row r="45" spans="6:13">
      <c r="I45" s="78"/>
      <c r="J45" s="72"/>
      <c r="K45" s="78"/>
      <c r="L45" s="78"/>
      <c r="M45" s="78"/>
    </row>
    <row r="46" spans="6:13">
      <c r="I46" s="78"/>
      <c r="J46" s="72"/>
      <c r="K46" s="78"/>
      <c r="L46" s="78"/>
      <c r="M46" s="78"/>
    </row>
    <row r="47" spans="6:13">
      <c r="I47" s="78"/>
      <c r="J47" s="72"/>
      <c r="K47" s="78"/>
      <c r="L47" s="78"/>
      <c r="M47" s="78"/>
    </row>
    <row r="48" spans="6:13">
      <c r="I48" s="78"/>
      <c r="J48" s="72"/>
      <c r="K48" s="78"/>
      <c r="L48" s="78"/>
      <c r="M48" s="78"/>
    </row>
    <row r="49" spans="9:13">
      <c r="I49" s="78"/>
      <c r="J49" s="72"/>
      <c r="K49" s="78"/>
      <c r="L49" s="78"/>
      <c r="M49" s="78"/>
    </row>
    <row r="50" spans="9:13">
      <c r="I50" s="78"/>
      <c r="J50" s="72"/>
      <c r="K50" s="78"/>
      <c r="L50" s="78"/>
      <c r="M50" s="78"/>
    </row>
    <row r="51" spans="9:13">
      <c r="I51" s="78"/>
      <c r="J51" s="72"/>
      <c r="K51" s="78"/>
      <c r="L51" s="78"/>
      <c r="M51" s="78"/>
    </row>
    <row r="52" spans="9:13">
      <c r="I52" s="78"/>
      <c r="K52" s="78"/>
      <c r="L52" s="78"/>
      <c r="M52" s="78"/>
    </row>
    <row r="53" spans="9:13">
      <c r="I53" s="78"/>
      <c r="K53" s="78"/>
      <c r="L53" s="78"/>
      <c r="M53" s="78"/>
    </row>
    <row r="54" spans="9:13">
      <c r="I54" s="78"/>
      <c r="K54" s="78"/>
      <c r="L54" s="78"/>
      <c r="M54" s="78"/>
    </row>
    <row r="55" spans="9:13">
      <c r="I55" s="78"/>
      <c r="K55" s="78"/>
      <c r="L55" s="78"/>
      <c r="M55" s="78"/>
    </row>
    <row r="56" spans="9:13">
      <c r="I56" s="78"/>
      <c r="K56" s="78"/>
      <c r="L56" s="78"/>
      <c r="M56" s="78"/>
    </row>
    <row r="57" spans="9:13">
      <c r="I57" s="78"/>
      <c r="K57" s="78"/>
      <c r="L57" s="78"/>
      <c r="M57" s="78"/>
    </row>
    <row r="58" spans="9:13">
      <c r="I58" s="78"/>
      <c r="K58" s="78"/>
      <c r="L58" s="78"/>
      <c r="M58" s="78"/>
    </row>
    <row r="59" spans="9:13">
      <c r="I59" s="78"/>
      <c r="K59" s="78"/>
      <c r="L59" s="78"/>
      <c r="M59" s="78"/>
    </row>
    <row r="60" spans="9:13">
      <c r="I60" s="78"/>
      <c r="K60" s="78"/>
      <c r="L60" s="78"/>
      <c r="M60" s="78"/>
    </row>
    <row r="61" spans="9:13">
      <c r="I61" s="78"/>
      <c r="K61" s="78"/>
      <c r="L61" s="78"/>
      <c r="M61" s="78"/>
    </row>
    <row r="62" spans="9:13">
      <c r="I62" s="78"/>
      <c r="K62" s="78"/>
      <c r="L62" s="78"/>
      <c r="M62" s="78"/>
    </row>
    <row r="63" spans="9:13">
      <c r="I63" s="78"/>
      <c r="K63" s="78"/>
      <c r="L63" s="78"/>
      <c r="M63" s="78"/>
    </row>
    <row r="64" spans="9:13">
      <c r="I64" s="78"/>
      <c r="K64" s="78"/>
      <c r="L64" s="78"/>
      <c r="M64" s="78"/>
    </row>
    <row r="65" spans="9:13">
      <c r="I65" s="78"/>
      <c r="K65" s="78"/>
      <c r="L65" s="78"/>
      <c r="M65" s="78"/>
    </row>
    <row r="66" spans="9:13">
      <c r="I66" s="78"/>
      <c r="K66" s="78"/>
      <c r="L66" s="78"/>
      <c r="M66" s="78"/>
    </row>
    <row r="67" spans="9:13">
      <c r="I67" s="78"/>
      <c r="K67" s="78"/>
      <c r="L67" s="78"/>
      <c r="M67" s="78"/>
    </row>
    <row r="68" spans="9:13">
      <c r="I68" s="78"/>
      <c r="K68" s="78"/>
      <c r="L68" s="78"/>
      <c r="M68" s="78"/>
    </row>
    <row r="69" spans="9:13">
      <c r="I69" s="78"/>
      <c r="K69" s="78"/>
      <c r="L69" s="78"/>
      <c r="M69" s="78"/>
    </row>
    <row r="70" spans="9:13">
      <c r="K70" s="78"/>
      <c r="L70" s="78"/>
      <c r="M70" s="78"/>
    </row>
    <row r="71" spans="9:13">
      <c r="K71" s="78"/>
      <c r="L71" s="78"/>
      <c r="M71" s="78"/>
    </row>
  </sheetData>
  <mergeCells count="5">
    <mergeCell ref="C6:P6"/>
    <mergeCell ref="C2:D2"/>
    <mergeCell ref="C3:F3"/>
    <mergeCell ref="C4:J4"/>
    <mergeCell ref="C5:P5"/>
  </mergeCells>
  <phoneticPr fontId="2" type="noConversion"/>
  <dataValidations count="2">
    <dataValidation type="list" allowBlank="1" showInputMessage="1" showErrorMessage="1" sqref="K7 K10">
      <formula1>Atleta_F</formula1>
    </dataValidation>
    <dataValidation type="list" allowBlank="1" showInputMessage="1" showErrorMessage="1" sqref="C3:F3">
      <formula1>Tipo_Gara</formula1>
    </dataValidation>
  </dataValidations>
  <pageMargins left="0.28999999999999998" right="0.28000000000000003" top="0.31" bottom="0.16" header="0.21" footer="7.0000000000000007E-2"/>
  <pageSetup paperSize="9" orientation="landscape" horizontalDpi="1200" verticalDpi="1200" r:id="rId1"/>
  <headerFooter alignWithMargins="0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41" enableFormatConditionsCalculation="0">
    <tabColor indexed="11"/>
    <pageSetUpPr fitToPage="1"/>
  </sheetPr>
  <dimension ref="B1:T28"/>
  <sheetViews>
    <sheetView workbookViewId="0"/>
  </sheetViews>
  <sheetFormatPr defaultRowHeight="12.75"/>
  <cols>
    <col min="1" max="1" width="2.140625" customWidth="1"/>
    <col min="2" max="2" width="31.7109375" customWidth="1"/>
    <col min="3" max="3" width="6.42578125" style="1" customWidth="1"/>
    <col min="4" max="10" width="6.42578125" customWidth="1"/>
    <col min="11" max="11" width="7.28515625" customWidth="1"/>
    <col min="12" max="13" width="6.42578125" customWidth="1"/>
    <col min="14" max="14" width="3.42578125" customWidth="1"/>
    <col min="15" max="15" width="3.5703125" customWidth="1"/>
    <col min="17" max="17" width="9" customWidth="1"/>
    <col min="18" max="18" width="10.85546875" customWidth="1"/>
    <col min="19" max="19" width="1.85546875" customWidth="1"/>
    <col min="20" max="20" width="11.85546875" customWidth="1"/>
  </cols>
  <sheetData>
    <row r="1" spans="2:20" ht="8.25" customHeight="1">
      <c r="C1"/>
    </row>
    <row r="2" spans="2:20">
      <c r="B2" t="s">
        <v>5</v>
      </c>
      <c r="C2" s="346">
        <v>41791</v>
      </c>
      <c r="D2" s="346"/>
      <c r="H2" t="s">
        <v>125</v>
      </c>
      <c r="J2" t="s">
        <v>134</v>
      </c>
      <c r="T2" s="2" t="s">
        <v>121</v>
      </c>
    </row>
    <row r="3" spans="2:20">
      <c r="B3" t="s">
        <v>2</v>
      </c>
      <c r="C3" s="347" t="s">
        <v>157</v>
      </c>
      <c r="D3" s="348"/>
      <c r="E3" s="348"/>
      <c r="F3" s="349"/>
      <c r="G3" s="6"/>
      <c r="H3" s="112">
        <v>180</v>
      </c>
      <c r="I3" s="6"/>
      <c r="J3" s="70">
        <v>18</v>
      </c>
    </row>
    <row r="4" spans="2:20">
      <c r="B4" t="s">
        <v>6</v>
      </c>
      <c r="C4" s="345" t="s">
        <v>269</v>
      </c>
      <c r="D4" s="345"/>
      <c r="E4" s="345"/>
      <c r="F4" s="345"/>
      <c r="G4" s="345"/>
      <c r="H4" s="345"/>
      <c r="I4" s="345"/>
      <c r="J4" s="345"/>
    </row>
    <row r="5" spans="2:20">
      <c r="B5" t="s">
        <v>7</v>
      </c>
      <c r="C5" s="344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</row>
    <row r="6" spans="2:20">
      <c r="B6" t="s">
        <v>79</v>
      </c>
      <c r="C6" s="344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</row>
    <row r="7" spans="2:20" ht="13.5" thickBot="1">
      <c r="C7"/>
    </row>
    <row r="8" spans="2:20" ht="13.5" thickBot="1">
      <c r="B8" s="2" t="s">
        <v>133</v>
      </c>
      <c r="C8" s="2"/>
      <c r="D8" s="2"/>
      <c r="E8" s="2"/>
      <c r="F8" s="2"/>
      <c r="G8" s="2"/>
      <c r="H8" s="2"/>
      <c r="I8" s="2"/>
      <c r="J8" s="2"/>
      <c r="P8" s="59" t="s">
        <v>8</v>
      </c>
      <c r="Q8" s="56" t="s">
        <v>119</v>
      </c>
      <c r="R8" s="55" t="s">
        <v>120</v>
      </c>
    </row>
    <row r="9" spans="2:20" ht="13.5" thickBot="1">
      <c r="B9" s="25" t="s">
        <v>22</v>
      </c>
      <c r="C9" s="11" t="s">
        <v>26</v>
      </c>
      <c r="D9" s="25" t="s">
        <v>25</v>
      </c>
      <c r="E9" s="11" t="s">
        <v>24</v>
      </c>
      <c r="F9" s="25" t="s">
        <v>31</v>
      </c>
      <c r="G9" s="10" t="s">
        <v>34</v>
      </c>
      <c r="H9" s="10" t="s">
        <v>76</v>
      </c>
      <c r="I9" s="11" t="s">
        <v>77</v>
      </c>
      <c r="J9" s="25" t="s">
        <v>32</v>
      </c>
      <c r="K9" s="11" t="s">
        <v>78</v>
      </c>
      <c r="L9" s="8" t="s">
        <v>4</v>
      </c>
      <c r="M9" s="8" t="s">
        <v>30</v>
      </c>
      <c r="P9" s="59" t="s">
        <v>9</v>
      </c>
      <c r="Q9" s="68"/>
      <c r="R9" s="69">
        <v>1</v>
      </c>
    </row>
    <row r="10" spans="2:20" ht="13.5" thickBot="1">
      <c r="B10" s="166" t="s">
        <v>87</v>
      </c>
      <c r="C10" s="167" t="s">
        <v>242</v>
      </c>
      <c r="D10" s="166">
        <v>1</v>
      </c>
      <c r="E10" s="168">
        <v>1</v>
      </c>
      <c r="F10" s="169">
        <v>50</v>
      </c>
      <c r="G10" s="170">
        <v>4</v>
      </c>
      <c r="H10" s="170">
        <v>180</v>
      </c>
      <c r="I10" s="171">
        <v>90</v>
      </c>
      <c r="J10" s="169">
        <v>50</v>
      </c>
      <c r="K10" s="171">
        <v>90</v>
      </c>
      <c r="L10" s="172"/>
      <c r="M10" s="160">
        <v>198</v>
      </c>
      <c r="P10" s="67" t="s">
        <v>10</v>
      </c>
      <c r="Q10" s="57"/>
      <c r="R10" s="91"/>
    </row>
    <row r="11" spans="2:20">
      <c r="I11" s="78"/>
      <c r="K11" s="78"/>
      <c r="L11" s="78"/>
      <c r="M11" s="78"/>
      <c r="P11" s="60" t="s">
        <v>11</v>
      </c>
      <c r="Q11" s="58"/>
      <c r="R11" s="54">
        <v>1</v>
      </c>
    </row>
    <row r="12" spans="2:20">
      <c r="I12" s="78"/>
      <c r="K12" s="78"/>
      <c r="L12" s="78"/>
      <c r="M12" s="78"/>
      <c r="P12" s="60" t="s">
        <v>12</v>
      </c>
      <c r="Q12" s="58"/>
      <c r="R12" s="87"/>
    </row>
    <row r="13" spans="2:20">
      <c r="I13" s="78"/>
      <c r="K13" s="78"/>
      <c r="L13" s="78"/>
      <c r="M13" s="78"/>
      <c r="P13" s="60" t="s">
        <v>13</v>
      </c>
      <c r="Q13" s="58"/>
      <c r="R13" s="87"/>
    </row>
    <row r="14" spans="2:20">
      <c r="I14" s="78"/>
      <c r="K14" s="78"/>
      <c r="L14" s="78"/>
      <c r="M14" s="78"/>
      <c r="P14" s="60" t="s">
        <v>14</v>
      </c>
      <c r="Q14" s="58"/>
      <c r="R14" s="54">
        <v>1</v>
      </c>
    </row>
    <row r="15" spans="2:20">
      <c r="I15" s="78"/>
      <c r="K15" s="78"/>
      <c r="L15" s="78"/>
      <c r="M15" s="78"/>
      <c r="P15" s="60" t="s">
        <v>15</v>
      </c>
      <c r="Q15" s="58"/>
      <c r="R15" s="54">
        <v>1</v>
      </c>
    </row>
    <row r="16" spans="2:20">
      <c r="I16" s="78"/>
      <c r="K16" s="78"/>
      <c r="L16" s="78"/>
      <c r="M16" s="78"/>
      <c r="P16" s="60" t="s">
        <v>16</v>
      </c>
      <c r="Q16" s="58"/>
      <c r="R16" s="87"/>
    </row>
    <row r="17" spans="9:18">
      <c r="I17" s="78"/>
      <c r="K17" s="78"/>
      <c r="L17" s="78"/>
      <c r="M17" s="78"/>
      <c r="P17" s="60" t="s">
        <v>17</v>
      </c>
      <c r="Q17" s="58"/>
      <c r="R17" s="87"/>
    </row>
    <row r="18" spans="9:18">
      <c r="I18" s="78"/>
      <c r="K18" s="78"/>
      <c r="L18" s="78"/>
      <c r="M18" s="78"/>
      <c r="P18" s="60" t="s">
        <v>18</v>
      </c>
      <c r="Q18" s="58"/>
      <c r="R18" s="87"/>
    </row>
    <row r="19" spans="9:18">
      <c r="I19" s="78"/>
      <c r="K19" s="78"/>
      <c r="L19" s="78"/>
      <c r="M19" s="78"/>
      <c r="P19" s="85" t="s">
        <v>19</v>
      </c>
      <c r="Q19" s="86"/>
      <c r="R19" s="87"/>
    </row>
    <row r="20" spans="9:18" ht="13.5" thickBot="1">
      <c r="I20" s="78"/>
      <c r="K20" s="78"/>
      <c r="L20" s="78"/>
      <c r="M20" s="78"/>
      <c r="P20" s="88" t="s">
        <v>20</v>
      </c>
      <c r="Q20" s="89"/>
      <c r="R20" s="90"/>
    </row>
    <row r="21" spans="9:18">
      <c r="I21" s="78"/>
      <c r="K21" s="78"/>
      <c r="L21" s="78"/>
      <c r="M21" s="78"/>
    </row>
    <row r="22" spans="9:18">
      <c r="I22" s="78"/>
      <c r="K22" s="78"/>
      <c r="L22" s="78"/>
      <c r="M22" s="78"/>
    </row>
    <row r="23" spans="9:18">
      <c r="I23" s="78"/>
      <c r="K23" s="78"/>
      <c r="L23" s="78"/>
      <c r="M23" s="78"/>
    </row>
    <row r="24" spans="9:18">
      <c r="I24" s="78"/>
      <c r="K24" s="78"/>
      <c r="L24" s="78"/>
      <c r="M24" s="78"/>
    </row>
    <row r="25" spans="9:18">
      <c r="I25" s="78"/>
      <c r="K25" s="78"/>
      <c r="L25" s="78"/>
      <c r="M25" s="78"/>
    </row>
    <row r="26" spans="9:18">
      <c r="I26" s="78"/>
      <c r="K26" s="78"/>
      <c r="L26" s="78"/>
      <c r="M26" s="78"/>
    </row>
    <row r="27" spans="9:18">
      <c r="K27" s="78"/>
      <c r="L27" s="78"/>
      <c r="M27" s="78"/>
    </row>
    <row r="28" spans="9:18">
      <c r="K28" s="78"/>
      <c r="L28" s="78"/>
      <c r="M28" s="78"/>
    </row>
  </sheetData>
  <mergeCells count="5">
    <mergeCell ref="C6:P6"/>
    <mergeCell ref="C2:D2"/>
    <mergeCell ref="C3:F3"/>
    <mergeCell ref="C4:J4"/>
    <mergeCell ref="C5:P5"/>
  </mergeCells>
  <phoneticPr fontId="2" type="noConversion"/>
  <dataValidations count="2">
    <dataValidation type="list" allowBlank="1" showInputMessage="1" showErrorMessage="1" sqref="K7 K10">
      <formula1>Atleta_F</formula1>
    </dataValidation>
    <dataValidation type="list" allowBlank="1" showInputMessage="1" showErrorMessage="1" sqref="C3:F3">
      <formula1>Tipo_Gara</formula1>
    </dataValidation>
  </dataValidations>
  <pageMargins left="0.28999999999999998" right="0.28000000000000003" top="0.31" bottom="0.16" header="0.21" footer="7.0000000000000007E-2"/>
  <pageSetup paperSize="9" orientation="landscape" horizontalDpi="1200" verticalDpi="1200" r:id="rId1"/>
  <headerFooter alignWithMargins="0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42" enableFormatConditionsCalculation="0">
    <tabColor indexed="11"/>
    <pageSetUpPr fitToPage="1"/>
  </sheetPr>
  <dimension ref="B1:T20"/>
  <sheetViews>
    <sheetView workbookViewId="0"/>
  </sheetViews>
  <sheetFormatPr defaultRowHeight="12.75"/>
  <cols>
    <col min="1" max="1" width="2.140625" customWidth="1"/>
    <col min="2" max="2" width="31.7109375" customWidth="1"/>
    <col min="3" max="3" width="6.42578125" style="1" customWidth="1"/>
    <col min="4" max="10" width="6.42578125" customWidth="1"/>
    <col min="11" max="11" width="7.28515625" customWidth="1"/>
    <col min="12" max="13" width="6.42578125" customWidth="1"/>
    <col min="14" max="14" width="3.42578125" customWidth="1"/>
    <col min="15" max="15" width="3.5703125" customWidth="1"/>
    <col min="17" max="17" width="9" customWidth="1"/>
    <col min="18" max="18" width="10.85546875" customWidth="1"/>
    <col min="19" max="19" width="1.85546875" customWidth="1"/>
    <col min="20" max="20" width="11.85546875" customWidth="1"/>
  </cols>
  <sheetData>
    <row r="1" spans="2:20" ht="8.25" customHeight="1">
      <c r="C1"/>
    </row>
    <row r="2" spans="2:20">
      <c r="B2" t="s">
        <v>5</v>
      </c>
      <c r="C2" s="346">
        <v>41791</v>
      </c>
      <c r="D2" s="346"/>
      <c r="H2" t="s">
        <v>125</v>
      </c>
      <c r="J2" t="s">
        <v>134</v>
      </c>
      <c r="T2" s="2" t="s">
        <v>121</v>
      </c>
    </row>
    <row r="3" spans="2:20">
      <c r="B3" t="s">
        <v>2</v>
      </c>
      <c r="C3" s="347" t="s">
        <v>157</v>
      </c>
      <c r="D3" s="348"/>
      <c r="E3" s="348"/>
      <c r="F3" s="349"/>
      <c r="G3" s="6"/>
      <c r="H3" s="112">
        <v>180</v>
      </c>
      <c r="I3" s="6"/>
      <c r="J3" s="70">
        <v>18</v>
      </c>
    </row>
    <row r="4" spans="2:20">
      <c r="B4" t="s">
        <v>6</v>
      </c>
      <c r="C4" s="345" t="s">
        <v>271</v>
      </c>
      <c r="D4" s="345"/>
      <c r="E4" s="345"/>
      <c r="F4" s="345"/>
      <c r="G4" s="345"/>
      <c r="H4" s="345"/>
      <c r="I4" s="345"/>
      <c r="J4" s="345"/>
    </row>
    <row r="5" spans="2:20">
      <c r="B5" t="s">
        <v>7</v>
      </c>
      <c r="C5" s="344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</row>
    <row r="6" spans="2:20">
      <c r="B6" t="s">
        <v>79</v>
      </c>
      <c r="C6" s="344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</row>
    <row r="7" spans="2:20" ht="13.5" thickBot="1">
      <c r="C7"/>
    </row>
    <row r="8" spans="2:20" ht="13.5" thickBot="1">
      <c r="B8" s="2" t="s">
        <v>133</v>
      </c>
      <c r="C8" s="2"/>
      <c r="D8" s="2"/>
      <c r="E8" s="2"/>
      <c r="F8" s="2"/>
      <c r="G8" s="2"/>
      <c r="H8" s="2"/>
      <c r="I8" s="2"/>
      <c r="J8" s="2"/>
      <c r="P8" s="59" t="s">
        <v>8</v>
      </c>
      <c r="Q8" s="56" t="s">
        <v>119</v>
      </c>
      <c r="R8" s="55" t="s">
        <v>120</v>
      </c>
    </row>
    <row r="9" spans="2:20" ht="13.5" thickBot="1">
      <c r="B9" s="25" t="s">
        <v>22</v>
      </c>
      <c r="C9" s="11" t="s">
        <v>26</v>
      </c>
      <c r="D9" s="25" t="s">
        <v>25</v>
      </c>
      <c r="E9" s="11" t="s">
        <v>24</v>
      </c>
      <c r="F9" s="25" t="s">
        <v>31</v>
      </c>
      <c r="G9" s="10" t="s">
        <v>34</v>
      </c>
      <c r="H9" s="10" t="s">
        <v>76</v>
      </c>
      <c r="I9" s="11" t="s">
        <v>77</v>
      </c>
      <c r="J9" s="25" t="s">
        <v>32</v>
      </c>
      <c r="K9" s="11" t="s">
        <v>78</v>
      </c>
      <c r="L9" s="8" t="s">
        <v>4</v>
      </c>
      <c r="M9" s="8" t="s">
        <v>30</v>
      </c>
      <c r="P9" s="59" t="s">
        <v>9</v>
      </c>
      <c r="Q9" s="68">
        <v>125</v>
      </c>
      <c r="R9" s="69">
        <v>19</v>
      </c>
    </row>
    <row r="10" spans="2:20">
      <c r="B10" s="33" t="s">
        <v>167</v>
      </c>
      <c r="C10" s="43" t="s">
        <v>229</v>
      </c>
      <c r="D10" s="33">
        <v>9</v>
      </c>
      <c r="E10" s="152">
        <v>3</v>
      </c>
      <c r="F10" s="153">
        <v>55</v>
      </c>
      <c r="G10" s="154">
        <v>9</v>
      </c>
      <c r="H10" s="154">
        <v>0</v>
      </c>
      <c r="I10" s="155">
        <v>0</v>
      </c>
      <c r="J10" s="153">
        <v>50</v>
      </c>
      <c r="K10" s="155">
        <v>0</v>
      </c>
      <c r="L10" s="156">
        <v>22.5</v>
      </c>
      <c r="M10" s="157">
        <v>40.5</v>
      </c>
      <c r="P10" s="67" t="s">
        <v>10</v>
      </c>
      <c r="Q10" s="57"/>
      <c r="R10" s="91"/>
    </row>
    <row r="11" spans="2:20">
      <c r="B11" s="34" t="s">
        <v>184</v>
      </c>
      <c r="C11" s="36" t="s">
        <v>11</v>
      </c>
      <c r="D11" s="34">
        <v>20</v>
      </c>
      <c r="E11" s="47">
        <v>4</v>
      </c>
      <c r="F11" s="49">
        <v>84.126984126984127</v>
      </c>
      <c r="G11" s="45">
        <v>6</v>
      </c>
      <c r="H11" s="45">
        <v>180</v>
      </c>
      <c r="I11" s="109">
        <v>151.42857142857144</v>
      </c>
      <c r="J11" s="49">
        <v>50</v>
      </c>
      <c r="K11" s="109">
        <v>90</v>
      </c>
      <c r="L11" s="110"/>
      <c r="M11" s="111">
        <v>259.42857142857144</v>
      </c>
      <c r="P11" s="60" t="s">
        <v>11</v>
      </c>
      <c r="Q11" s="58">
        <v>7</v>
      </c>
      <c r="R11" s="54"/>
    </row>
    <row r="12" spans="2:20">
      <c r="B12" s="34" t="s">
        <v>54</v>
      </c>
      <c r="C12" s="36" t="s">
        <v>14</v>
      </c>
      <c r="D12" s="34">
        <v>25</v>
      </c>
      <c r="E12" s="47">
        <v>5</v>
      </c>
      <c r="F12" s="49">
        <v>80.158730158730165</v>
      </c>
      <c r="G12" s="45">
        <v>12</v>
      </c>
      <c r="H12" s="45">
        <v>0</v>
      </c>
      <c r="I12" s="109">
        <v>0</v>
      </c>
      <c r="J12" s="49">
        <v>85.714285714285708</v>
      </c>
      <c r="K12" s="109">
        <v>0</v>
      </c>
      <c r="L12" s="110"/>
      <c r="M12" s="111">
        <v>18</v>
      </c>
      <c r="P12" s="60" t="s">
        <v>12</v>
      </c>
      <c r="Q12" s="58"/>
      <c r="R12" s="87"/>
    </row>
    <row r="13" spans="2:20">
      <c r="B13" s="34" t="s">
        <v>33</v>
      </c>
      <c r="C13" s="36" t="s">
        <v>14</v>
      </c>
      <c r="D13" s="34">
        <v>32</v>
      </c>
      <c r="E13" s="47">
        <v>11</v>
      </c>
      <c r="F13" s="49">
        <v>74.603174603174608</v>
      </c>
      <c r="G13" s="45">
        <v>4</v>
      </c>
      <c r="H13" s="45">
        <v>180</v>
      </c>
      <c r="I13" s="109">
        <v>134.28571428571431</v>
      </c>
      <c r="J13" s="49">
        <v>68.571428571428569</v>
      </c>
      <c r="K13" s="109">
        <v>123.42857142857143</v>
      </c>
      <c r="L13" s="110"/>
      <c r="M13" s="111">
        <v>275.71428571428572</v>
      </c>
      <c r="P13" s="60" t="s">
        <v>13</v>
      </c>
      <c r="Q13" s="58">
        <v>28</v>
      </c>
      <c r="R13" s="54">
        <v>5</v>
      </c>
    </row>
    <row r="14" spans="2:20">
      <c r="B14" s="34" t="s">
        <v>169</v>
      </c>
      <c r="C14" s="36" t="s">
        <v>13</v>
      </c>
      <c r="D14" s="34">
        <v>49</v>
      </c>
      <c r="E14" s="47">
        <v>10</v>
      </c>
      <c r="F14" s="49">
        <v>61.111111111111114</v>
      </c>
      <c r="G14" s="45">
        <v>4</v>
      </c>
      <c r="H14" s="45">
        <v>180</v>
      </c>
      <c r="I14" s="109">
        <v>110</v>
      </c>
      <c r="J14" s="49">
        <v>65.517241379310349</v>
      </c>
      <c r="K14" s="109">
        <v>117.93103448275862</v>
      </c>
      <c r="L14" s="110"/>
      <c r="M14" s="111">
        <v>245.93103448275861</v>
      </c>
      <c r="P14" s="60" t="s">
        <v>14</v>
      </c>
      <c r="Q14" s="58">
        <v>34</v>
      </c>
      <c r="R14" s="54"/>
    </row>
    <row r="15" spans="2:20">
      <c r="B15" s="34" t="s">
        <v>52</v>
      </c>
      <c r="C15" s="36" t="s">
        <v>14</v>
      </c>
      <c r="D15" s="34">
        <v>73</v>
      </c>
      <c r="E15" s="47">
        <v>23</v>
      </c>
      <c r="F15" s="49">
        <v>42.063492063492063</v>
      </c>
      <c r="G15" s="45">
        <v>4</v>
      </c>
      <c r="H15" s="45">
        <v>180</v>
      </c>
      <c r="I15" s="109">
        <v>75.714285714285722</v>
      </c>
      <c r="J15" s="49">
        <v>34.285714285714285</v>
      </c>
      <c r="K15" s="109">
        <v>61.714285714285715</v>
      </c>
      <c r="L15" s="110"/>
      <c r="M15" s="111">
        <v>155.42857142857144</v>
      </c>
      <c r="P15" s="60" t="s">
        <v>15</v>
      </c>
      <c r="Q15" s="58"/>
      <c r="R15" s="54"/>
    </row>
    <row r="16" spans="2:20" ht="13.5" thickBot="1">
      <c r="B16" s="35" t="s">
        <v>96</v>
      </c>
      <c r="C16" s="37" t="s">
        <v>17</v>
      </c>
      <c r="D16" s="35">
        <v>113</v>
      </c>
      <c r="E16" s="48">
        <v>5</v>
      </c>
      <c r="F16" s="50">
        <v>10.317460317460316</v>
      </c>
      <c r="G16" s="51">
        <v>3</v>
      </c>
      <c r="H16" s="51">
        <v>180</v>
      </c>
      <c r="I16" s="106">
        <v>18.571428571428569</v>
      </c>
      <c r="J16" s="50">
        <v>28.571428571428569</v>
      </c>
      <c r="K16" s="106">
        <v>51.428571428571423</v>
      </c>
      <c r="L16" s="107"/>
      <c r="M16" s="108">
        <v>88</v>
      </c>
      <c r="P16" s="60" t="s">
        <v>16</v>
      </c>
      <c r="Q16" s="58"/>
      <c r="R16" s="87"/>
    </row>
    <row r="17" spans="16:18">
      <c r="P17" s="60" t="s">
        <v>17</v>
      </c>
      <c r="Q17" s="58">
        <v>6</v>
      </c>
      <c r="R17" s="87"/>
    </row>
    <row r="18" spans="16:18">
      <c r="P18" s="60" t="s">
        <v>18</v>
      </c>
      <c r="Q18" s="58"/>
      <c r="R18" s="87"/>
    </row>
    <row r="19" spans="16:18">
      <c r="P19" s="85" t="s">
        <v>19</v>
      </c>
      <c r="Q19" s="86"/>
      <c r="R19" s="87"/>
    </row>
    <row r="20" spans="16:18" ht="13.5" thickBot="1">
      <c r="P20" s="88" t="s">
        <v>20</v>
      </c>
      <c r="Q20" s="89"/>
      <c r="R20" s="90"/>
    </row>
  </sheetData>
  <mergeCells count="5">
    <mergeCell ref="C6:P6"/>
    <mergeCell ref="C2:D2"/>
    <mergeCell ref="C3:F3"/>
    <mergeCell ref="C4:J4"/>
    <mergeCell ref="C5:P5"/>
  </mergeCells>
  <phoneticPr fontId="2" type="noConversion"/>
  <dataValidations count="3">
    <dataValidation type="list" allowBlank="1" showInputMessage="1" showErrorMessage="1" sqref="K7 K10:K15">
      <formula1>Atleta_F</formula1>
    </dataValidation>
    <dataValidation type="list" allowBlank="1" showInputMessage="1" showErrorMessage="1" sqref="K16">
      <formula1>Atleta_M</formula1>
    </dataValidation>
    <dataValidation type="list" allowBlank="1" showInputMessage="1" showErrorMessage="1" sqref="C3:F3">
      <formula1>Tipo_Gara</formula1>
    </dataValidation>
  </dataValidations>
  <pageMargins left="0.28999999999999998" right="0.28000000000000003" top="0.31" bottom="0.16" header="0.21" footer="7.0000000000000007E-2"/>
  <pageSetup paperSize="9" orientation="landscape" horizontalDpi="1200" verticalDpi="1200" r:id="rId1"/>
  <headerFooter alignWithMargins="0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44" enableFormatConditionsCalculation="0">
    <tabColor indexed="11"/>
    <pageSetUpPr fitToPage="1"/>
  </sheetPr>
  <dimension ref="B1:T71"/>
  <sheetViews>
    <sheetView workbookViewId="0"/>
  </sheetViews>
  <sheetFormatPr defaultRowHeight="12.75"/>
  <cols>
    <col min="1" max="1" width="2.140625" customWidth="1"/>
    <col min="2" max="2" width="31.7109375" customWidth="1"/>
    <col min="3" max="3" width="6.42578125" style="1" customWidth="1"/>
    <col min="4" max="10" width="6.42578125" customWidth="1"/>
    <col min="11" max="11" width="7.28515625" customWidth="1"/>
    <col min="12" max="13" width="6.42578125" customWidth="1"/>
    <col min="14" max="14" width="3.42578125" customWidth="1"/>
    <col min="15" max="15" width="3.5703125" customWidth="1"/>
    <col min="17" max="17" width="9" customWidth="1"/>
    <col min="18" max="18" width="10.85546875" customWidth="1"/>
    <col min="19" max="19" width="1.85546875" customWidth="1"/>
    <col min="20" max="20" width="11.85546875" customWidth="1"/>
  </cols>
  <sheetData>
    <row r="1" spans="2:20" ht="8.25" customHeight="1">
      <c r="C1"/>
    </row>
    <row r="2" spans="2:20">
      <c r="B2" t="s">
        <v>5</v>
      </c>
      <c r="C2" s="346">
        <v>41792</v>
      </c>
      <c r="D2" s="346"/>
      <c r="H2" t="s">
        <v>125</v>
      </c>
      <c r="J2" t="s">
        <v>134</v>
      </c>
      <c r="T2" s="2" t="s">
        <v>121</v>
      </c>
    </row>
    <row r="3" spans="2:20">
      <c r="B3" t="s">
        <v>2</v>
      </c>
      <c r="C3" s="347" t="s">
        <v>157</v>
      </c>
      <c r="D3" s="348"/>
      <c r="E3" s="348"/>
      <c r="F3" s="349"/>
      <c r="G3" s="6"/>
      <c r="H3" s="112">
        <v>180</v>
      </c>
      <c r="I3" s="6"/>
      <c r="J3" s="70">
        <v>18</v>
      </c>
    </row>
    <row r="4" spans="2:20">
      <c r="B4" t="s">
        <v>6</v>
      </c>
      <c r="C4" s="345" t="s">
        <v>275</v>
      </c>
      <c r="D4" s="345"/>
      <c r="E4" s="345"/>
      <c r="F4" s="345"/>
      <c r="G4" s="345"/>
      <c r="H4" s="345"/>
      <c r="I4" s="345"/>
      <c r="J4" s="345"/>
    </row>
    <row r="5" spans="2:20">
      <c r="B5" t="s">
        <v>7</v>
      </c>
      <c r="C5" s="344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</row>
    <row r="6" spans="2:20">
      <c r="B6" t="s">
        <v>79</v>
      </c>
      <c r="C6" s="344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</row>
    <row r="7" spans="2:20" ht="13.5" thickBot="1">
      <c r="C7"/>
    </row>
    <row r="8" spans="2:20" ht="13.5" thickBot="1">
      <c r="B8" s="2" t="s">
        <v>133</v>
      </c>
      <c r="C8" s="2"/>
      <c r="D8" s="2"/>
      <c r="E8" s="2"/>
      <c r="F8" s="2"/>
      <c r="G8" s="2"/>
      <c r="H8" s="2"/>
      <c r="I8" s="2"/>
      <c r="J8" s="2"/>
      <c r="P8" s="59" t="s">
        <v>8</v>
      </c>
      <c r="Q8" s="56" t="s">
        <v>119</v>
      </c>
      <c r="R8" s="55" t="s">
        <v>120</v>
      </c>
    </row>
    <row r="9" spans="2:20" ht="13.5" thickBot="1">
      <c r="B9" s="25" t="s">
        <v>22</v>
      </c>
      <c r="C9" s="11" t="s">
        <v>26</v>
      </c>
      <c r="D9" s="25" t="s">
        <v>25</v>
      </c>
      <c r="E9" s="11" t="s">
        <v>24</v>
      </c>
      <c r="F9" s="25" t="s">
        <v>31</v>
      </c>
      <c r="G9" s="10" t="s">
        <v>34</v>
      </c>
      <c r="H9" s="10" t="s">
        <v>76</v>
      </c>
      <c r="I9" s="11" t="s">
        <v>77</v>
      </c>
      <c r="J9" s="25" t="s">
        <v>32</v>
      </c>
      <c r="K9" s="11" t="s">
        <v>78</v>
      </c>
      <c r="L9" s="8" t="s">
        <v>4</v>
      </c>
      <c r="M9" s="8" t="s">
        <v>30</v>
      </c>
      <c r="P9" s="59" t="s">
        <v>9</v>
      </c>
      <c r="Q9" s="68">
        <v>61</v>
      </c>
      <c r="R9" s="69"/>
    </row>
    <row r="10" spans="2:20" ht="13.5" thickBot="1">
      <c r="B10" s="166" t="s">
        <v>57</v>
      </c>
      <c r="C10" s="167" t="s">
        <v>15</v>
      </c>
      <c r="D10" s="166">
        <v>43</v>
      </c>
      <c r="E10" s="168">
        <v>7</v>
      </c>
      <c r="F10" s="169">
        <v>30.64516129032258</v>
      </c>
      <c r="G10" s="170">
        <v>4</v>
      </c>
      <c r="H10" s="170">
        <v>180</v>
      </c>
      <c r="I10" s="171">
        <v>55.161290322580641</v>
      </c>
      <c r="J10" s="169">
        <v>30</v>
      </c>
      <c r="K10" s="171">
        <v>54</v>
      </c>
      <c r="L10" s="172"/>
      <c r="M10" s="160">
        <v>127.16129032258064</v>
      </c>
      <c r="P10" s="67" t="s">
        <v>10</v>
      </c>
      <c r="Q10" s="57"/>
      <c r="R10" s="91"/>
    </row>
    <row r="11" spans="2:20">
      <c r="F11" s="7"/>
      <c r="I11" s="78"/>
      <c r="J11" s="7"/>
      <c r="K11" s="78"/>
      <c r="L11" s="78"/>
      <c r="M11" s="78"/>
      <c r="P11" s="60" t="s">
        <v>11</v>
      </c>
      <c r="Q11" s="58"/>
      <c r="R11" s="54"/>
    </row>
    <row r="12" spans="2:20">
      <c r="B12" s="99" t="s">
        <v>106</v>
      </c>
      <c r="F12" s="7"/>
      <c r="I12" s="78"/>
      <c r="J12" s="7"/>
      <c r="K12" s="78"/>
      <c r="L12" s="78"/>
      <c r="M12" s="78"/>
      <c r="P12" s="60" t="s">
        <v>12</v>
      </c>
      <c r="Q12" s="58"/>
      <c r="R12" s="87"/>
    </row>
    <row r="13" spans="2:20">
      <c r="B13" s="101" t="s">
        <v>26</v>
      </c>
      <c r="C13" s="100"/>
      <c r="D13" s="102" t="s">
        <v>122</v>
      </c>
      <c r="E13" s="100"/>
      <c r="F13" s="100"/>
      <c r="G13" s="100"/>
      <c r="H13" s="100"/>
      <c r="I13" s="100"/>
      <c r="J13" s="100"/>
      <c r="K13" s="100"/>
      <c r="L13" s="100"/>
      <c r="M13" s="78"/>
      <c r="P13" s="60" t="s">
        <v>13</v>
      </c>
      <c r="Q13" s="58"/>
      <c r="R13" s="87"/>
    </row>
    <row r="14" spans="2:20">
      <c r="B14" s="101" t="s">
        <v>25</v>
      </c>
      <c r="D14" s="103" t="s">
        <v>123</v>
      </c>
      <c r="F14" s="7"/>
      <c r="I14" s="78"/>
      <c r="J14" s="7"/>
      <c r="K14" s="78"/>
      <c r="L14" s="78"/>
      <c r="M14" s="78"/>
      <c r="P14" s="60" t="s">
        <v>14</v>
      </c>
      <c r="Q14" s="58"/>
      <c r="R14" s="54"/>
    </row>
    <row r="15" spans="2:20">
      <c r="B15" s="101" t="s">
        <v>24</v>
      </c>
      <c r="D15" s="103" t="s">
        <v>124</v>
      </c>
      <c r="F15" s="7"/>
      <c r="I15" s="78"/>
      <c r="J15" s="7"/>
      <c r="K15" s="78"/>
      <c r="L15" s="78"/>
      <c r="M15" s="78"/>
      <c r="P15" s="60" t="s">
        <v>15</v>
      </c>
      <c r="Q15" s="58">
        <v>9</v>
      </c>
      <c r="R15" s="54"/>
    </row>
    <row r="16" spans="2:20">
      <c r="B16" s="101" t="s">
        <v>31</v>
      </c>
      <c r="D16" s="103" t="s">
        <v>129</v>
      </c>
      <c r="F16" s="7"/>
      <c r="I16" s="78"/>
      <c r="J16" s="7"/>
      <c r="K16" s="78"/>
      <c r="L16" s="78"/>
      <c r="M16" s="78"/>
      <c r="P16" s="60" t="s">
        <v>16</v>
      </c>
      <c r="Q16" s="58"/>
      <c r="R16" s="87"/>
    </row>
    <row r="17" spans="2:18">
      <c r="B17" s="101" t="s">
        <v>34</v>
      </c>
      <c r="D17" s="103" t="s">
        <v>126</v>
      </c>
      <c r="F17" s="7"/>
      <c r="I17" s="78"/>
      <c r="J17" s="7"/>
      <c r="K17" s="78"/>
      <c r="L17" s="78"/>
      <c r="M17" s="78"/>
      <c r="P17" s="60" t="s">
        <v>17</v>
      </c>
      <c r="Q17" s="58"/>
      <c r="R17" s="87"/>
    </row>
    <row r="18" spans="2:18">
      <c r="B18" s="101" t="s">
        <v>76</v>
      </c>
      <c r="D18" s="103" t="s">
        <v>127</v>
      </c>
      <c r="F18" s="7"/>
      <c r="I18" s="78"/>
      <c r="J18" s="7"/>
      <c r="K18" s="78"/>
      <c r="L18" s="78"/>
      <c r="M18" s="78"/>
      <c r="P18" s="60" t="s">
        <v>18</v>
      </c>
      <c r="Q18" s="58"/>
      <c r="R18" s="87"/>
    </row>
    <row r="19" spans="2:18">
      <c r="B19" s="101" t="s">
        <v>77</v>
      </c>
      <c r="D19" s="103" t="s">
        <v>128</v>
      </c>
      <c r="F19" s="7"/>
      <c r="I19" s="78"/>
      <c r="J19" s="7"/>
      <c r="K19" s="78"/>
      <c r="L19" s="78"/>
      <c r="M19" s="78"/>
      <c r="P19" s="85" t="s">
        <v>19</v>
      </c>
      <c r="Q19" s="86"/>
      <c r="R19" s="87"/>
    </row>
    <row r="20" spans="2:18" ht="13.5" thickBot="1">
      <c r="B20" s="101" t="s">
        <v>32</v>
      </c>
      <c r="D20" s="103" t="s">
        <v>130</v>
      </c>
      <c r="F20" s="7"/>
      <c r="I20" s="78"/>
      <c r="J20" s="7"/>
      <c r="K20" s="78"/>
      <c r="L20" s="78"/>
      <c r="M20" s="78"/>
      <c r="P20" s="88" t="s">
        <v>20</v>
      </c>
      <c r="Q20" s="89"/>
      <c r="R20" s="90"/>
    </row>
    <row r="21" spans="2:18">
      <c r="B21" s="101" t="s">
        <v>78</v>
      </c>
      <c r="D21" s="103" t="s">
        <v>131</v>
      </c>
      <c r="F21" s="7"/>
      <c r="I21" s="78"/>
      <c r="J21" s="7"/>
      <c r="K21" s="78"/>
      <c r="L21" s="78"/>
      <c r="M21" s="78"/>
    </row>
    <row r="22" spans="2:18">
      <c r="B22" s="101" t="s">
        <v>4</v>
      </c>
      <c r="D22" s="103" t="s">
        <v>132</v>
      </c>
      <c r="F22" s="7"/>
      <c r="I22" s="78"/>
      <c r="J22" s="7"/>
      <c r="K22" s="78"/>
      <c r="L22" s="78"/>
      <c r="M22" s="78"/>
    </row>
    <row r="23" spans="2:18">
      <c r="B23" s="101" t="s">
        <v>30</v>
      </c>
      <c r="D23" s="103" t="s">
        <v>135</v>
      </c>
      <c r="F23" s="7"/>
      <c r="I23" s="78"/>
      <c r="J23" s="7"/>
      <c r="K23" s="78"/>
      <c r="L23" s="78"/>
      <c r="M23" s="78"/>
    </row>
    <row r="24" spans="2:18">
      <c r="F24" s="7"/>
      <c r="I24" s="78"/>
      <c r="J24" s="7"/>
      <c r="K24" s="78"/>
      <c r="L24" s="78"/>
      <c r="M24" s="78"/>
    </row>
    <row r="25" spans="2:18">
      <c r="F25" s="7"/>
      <c r="I25" s="78"/>
      <c r="J25" s="7"/>
      <c r="K25" s="78"/>
      <c r="L25" s="78"/>
      <c r="M25" s="78"/>
    </row>
    <row r="26" spans="2:18">
      <c r="F26" s="7"/>
      <c r="I26" s="78"/>
      <c r="J26" s="7"/>
      <c r="K26" s="78"/>
      <c r="L26" s="78"/>
      <c r="M26" s="78"/>
    </row>
    <row r="27" spans="2:18">
      <c r="F27" s="7"/>
      <c r="I27" s="78"/>
      <c r="J27" s="7"/>
      <c r="K27" s="78"/>
      <c r="L27" s="78"/>
      <c r="M27" s="78"/>
    </row>
    <row r="28" spans="2:18">
      <c r="F28" s="7"/>
      <c r="I28" s="78"/>
      <c r="J28" s="7"/>
      <c r="K28" s="78"/>
      <c r="L28" s="78"/>
      <c r="M28" s="78"/>
    </row>
    <row r="29" spans="2:18">
      <c r="F29" s="7"/>
      <c r="I29" s="78"/>
      <c r="J29" s="7"/>
      <c r="K29" s="78"/>
      <c r="L29" s="78"/>
      <c r="M29" s="78"/>
    </row>
    <row r="30" spans="2:18">
      <c r="F30" s="7"/>
      <c r="I30" s="78"/>
      <c r="J30" s="7"/>
      <c r="K30" s="78"/>
      <c r="L30" s="78"/>
      <c r="M30" s="78"/>
    </row>
    <row r="31" spans="2:18">
      <c r="F31" s="7"/>
      <c r="I31" s="78"/>
      <c r="J31" s="7"/>
      <c r="K31" s="78"/>
      <c r="L31" s="78"/>
      <c r="M31" s="78"/>
    </row>
    <row r="32" spans="2:18">
      <c r="F32" s="7"/>
      <c r="I32" s="78"/>
      <c r="J32" s="7"/>
      <c r="K32" s="78"/>
      <c r="L32" s="78"/>
      <c r="M32" s="78"/>
    </row>
    <row r="33" spans="6:13">
      <c r="F33" s="7"/>
      <c r="I33" s="78"/>
      <c r="J33" s="7"/>
      <c r="K33" s="78"/>
      <c r="L33" s="78"/>
      <c r="M33" s="78"/>
    </row>
    <row r="34" spans="6:13">
      <c r="F34" s="7"/>
      <c r="I34" s="78"/>
      <c r="J34" s="7"/>
      <c r="K34" s="78"/>
      <c r="L34" s="78"/>
      <c r="M34" s="78"/>
    </row>
    <row r="35" spans="6:13">
      <c r="F35" s="7"/>
      <c r="I35" s="78"/>
      <c r="J35" s="7"/>
      <c r="K35" s="78"/>
      <c r="L35" s="78"/>
      <c r="M35" s="78"/>
    </row>
    <row r="36" spans="6:13">
      <c r="F36" s="7"/>
      <c r="I36" s="78"/>
      <c r="J36" s="7"/>
      <c r="K36" s="78"/>
      <c r="L36" s="78"/>
      <c r="M36" s="78"/>
    </row>
    <row r="37" spans="6:13">
      <c r="F37" s="7"/>
      <c r="I37" s="78"/>
      <c r="J37" s="7"/>
      <c r="K37" s="78"/>
      <c r="L37" s="78"/>
      <c r="M37" s="78"/>
    </row>
    <row r="38" spans="6:13">
      <c r="F38" s="7"/>
      <c r="I38" s="78"/>
      <c r="J38" s="7"/>
      <c r="K38" s="78"/>
      <c r="L38" s="78"/>
      <c r="M38" s="78"/>
    </row>
    <row r="39" spans="6:13">
      <c r="F39" s="7"/>
      <c r="I39" s="78"/>
      <c r="J39" s="7"/>
      <c r="K39" s="78"/>
      <c r="L39" s="78"/>
      <c r="M39" s="78"/>
    </row>
    <row r="40" spans="6:13">
      <c r="I40" s="78"/>
      <c r="J40" s="72"/>
      <c r="K40" s="78"/>
      <c r="L40" s="78"/>
      <c r="M40" s="78"/>
    </row>
    <row r="41" spans="6:13">
      <c r="I41" s="78"/>
      <c r="J41" s="72"/>
      <c r="K41" s="78"/>
      <c r="L41" s="78"/>
      <c r="M41" s="78"/>
    </row>
    <row r="42" spans="6:13">
      <c r="I42" s="78"/>
      <c r="J42" s="72"/>
      <c r="K42" s="78"/>
      <c r="L42" s="78"/>
      <c r="M42" s="78"/>
    </row>
    <row r="43" spans="6:13">
      <c r="I43" s="78"/>
      <c r="J43" s="72"/>
      <c r="K43" s="78"/>
      <c r="L43" s="78"/>
      <c r="M43" s="78"/>
    </row>
    <row r="44" spans="6:13">
      <c r="I44" s="78"/>
      <c r="J44" s="72"/>
      <c r="K44" s="78"/>
      <c r="L44" s="78"/>
      <c r="M44" s="78"/>
    </row>
    <row r="45" spans="6:13">
      <c r="I45" s="78"/>
      <c r="J45" s="72"/>
      <c r="K45" s="78"/>
      <c r="L45" s="78"/>
      <c r="M45" s="78"/>
    </row>
    <row r="46" spans="6:13">
      <c r="I46" s="78"/>
      <c r="J46" s="72"/>
      <c r="K46" s="78"/>
      <c r="L46" s="78"/>
      <c r="M46" s="78"/>
    </row>
    <row r="47" spans="6:13">
      <c r="I47" s="78"/>
      <c r="J47" s="72"/>
      <c r="K47" s="78"/>
      <c r="L47" s="78"/>
      <c r="M47" s="78"/>
    </row>
    <row r="48" spans="6:13">
      <c r="I48" s="78"/>
      <c r="J48" s="72"/>
      <c r="K48" s="78"/>
      <c r="L48" s="78"/>
      <c r="M48" s="78"/>
    </row>
    <row r="49" spans="9:13">
      <c r="I49" s="78"/>
      <c r="J49" s="72"/>
      <c r="K49" s="78"/>
      <c r="L49" s="78"/>
      <c r="M49" s="78"/>
    </row>
    <row r="50" spans="9:13">
      <c r="I50" s="78"/>
      <c r="J50" s="72"/>
      <c r="K50" s="78"/>
      <c r="L50" s="78"/>
      <c r="M50" s="78"/>
    </row>
    <row r="51" spans="9:13">
      <c r="I51" s="78"/>
      <c r="J51" s="72"/>
      <c r="K51" s="78"/>
      <c r="L51" s="78"/>
      <c r="M51" s="78"/>
    </row>
    <row r="52" spans="9:13">
      <c r="I52" s="78"/>
      <c r="K52" s="78"/>
      <c r="L52" s="78"/>
      <c r="M52" s="78"/>
    </row>
    <row r="53" spans="9:13">
      <c r="I53" s="78"/>
      <c r="K53" s="78"/>
      <c r="L53" s="78"/>
      <c r="M53" s="78"/>
    </row>
    <row r="54" spans="9:13">
      <c r="I54" s="78"/>
      <c r="K54" s="78"/>
      <c r="L54" s="78"/>
      <c r="M54" s="78"/>
    </row>
    <row r="55" spans="9:13">
      <c r="I55" s="78"/>
      <c r="K55" s="78"/>
      <c r="L55" s="78"/>
      <c r="M55" s="78"/>
    </row>
    <row r="56" spans="9:13">
      <c r="I56" s="78"/>
      <c r="K56" s="78"/>
      <c r="L56" s="78"/>
      <c r="M56" s="78"/>
    </row>
    <row r="57" spans="9:13">
      <c r="I57" s="78"/>
      <c r="K57" s="78"/>
      <c r="L57" s="78"/>
      <c r="M57" s="78"/>
    </row>
    <row r="58" spans="9:13">
      <c r="I58" s="78"/>
      <c r="K58" s="78"/>
      <c r="L58" s="78"/>
      <c r="M58" s="78"/>
    </row>
    <row r="59" spans="9:13">
      <c r="I59" s="78"/>
      <c r="K59" s="78"/>
      <c r="L59" s="78"/>
      <c r="M59" s="78"/>
    </row>
    <row r="60" spans="9:13">
      <c r="I60" s="78"/>
      <c r="K60" s="78"/>
      <c r="L60" s="78"/>
      <c r="M60" s="78"/>
    </row>
    <row r="61" spans="9:13">
      <c r="I61" s="78"/>
      <c r="K61" s="78"/>
      <c r="L61" s="78"/>
      <c r="M61" s="78"/>
    </row>
    <row r="62" spans="9:13">
      <c r="I62" s="78"/>
      <c r="K62" s="78"/>
      <c r="L62" s="78"/>
      <c r="M62" s="78"/>
    </row>
    <row r="63" spans="9:13">
      <c r="I63" s="78"/>
      <c r="K63" s="78"/>
      <c r="L63" s="78"/>
      <c r="M63" s="78"/>
    </row>
    <row r="64" spans="9:13">
      <c r="I64" s="78"/>
      <c r="K64" s="78"/>
      <c r="L64" s="78"/>
      <c r="M64" s="78"/>
    </row>
    <row r="65" spans="9:13">
      <c r="I65" s="78"/>
      <c r="K65" s="78"/>
      <c r="L65" s="78"/>
      <c r="M65" s="78"/>
    </row>
    <row r="66" spans="9:13">
      <c r="I66" s="78"/>
      <c r="K66" s="78"/>
      <c r="L66" s="78"/>
      <c r="M66" s="78"/>
    </row>
    <row r="67" spans="9:13">
      <c r="I67" s="78"/>
      <c r="K67" s="78"/>
      <c r="L67" s="78"/>
      <c r="M67" s="78"/>
    </row>
    <row r="68" spans="9:13">
      <c r="I68" s="78"/>
      <c r="K68" s="78"/>
      <c r="L68" s="78"/>
      <c r="M68" s="78"/>
    </row>
    <row r="69" spans="9:13">
      <c r="I69" s="78"/>
      <c r="K69" s="78"/>
      <c r="L69" s="78"/>
      <c r="M69" s="78"/>
    </row>
    <row r="70" spans="9:13">
      <c r="K70" s="78"/>
      <c r="L70" s="78"/>
      <c r="M70" s="78"/>
    </row>
    <row r="71" spans="9:13">
      <c r="K71" s="78"/>
      <c r="L71" s="78"/>
      <c r="M71" s="78"/>
    </row>
  </sheetData>
  <mergeCells count="5">
    <mergeCell ref="C6:P6"/>
    <mergeCell ref="C2:D2"/>
    <mergeCell ref="C3:F3"/>
    <mergeCell ref="C4:J4"/>
    <mergeCell ref="C5:P5"/>
  </mergeCells>
  <phoneticPr fontId="2" type="noConversion"/>
  <dataValidations count="2">
    <dataValidation type="list" allowBlank="1" showInputMessage="1" showErrorMessage="1" sqref="K7 K10">
      <formula1>Atleta_F</formula1>
    </dataValidation>
    <dataValidation type="list" allowBlank="1" showInputMessage="1" showErrorMessage="1" sqref="C3:F3">
      <formula1>Tipo_Gara</formula1>
    </dataValidation>
  </dataValidations>
  <pageMargins left="0.28999999999999998" right="0.28000000000000003" top="0.31" bottom="0.16" header="0.21" footer="7.0000000000000007E-2"/>
  <pageSetup paperSize="9" orientation="landscape" horizontalDpi="1200" verticalDpi="1200" r:id="rId1"/>
  <headerFooter alignWithMargins="0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45" enableFormatConditionsCalculation="0">
    <tabColor indexed="43"/>
    <pageSetUpPr fitToPage="1"/>
  </sheetPr>
  <dimension ref="B1:T76"/>
  <sheetViews>
    <sheetView workbookViewId="0"/>
  </sheetViews>
  <sheetFormatPr defaultRowHeight="12.75"/>
  <cols>
    <col min="1" max="1" width="2.140625" customWidth="1"/>
    <col min="2" max="2" width="31.7109375" customWidth="1"/>
    <col min="3" max="3" width="6.42578125" style="1" customWidth="1"/>
    <col min="4" max="10" width="6.42578125" customWidth="1"/>
    <col min="11" max="11" width="7.28515625" customWidth="1"/>
    <col min="12" max="13" width="6.42578125" customWidth="1"/>
    <col min="14" max="14" width="3.42578125" customWidth="1"/>
    <col min="15" max="15" width="3.5703125" customWidth="1"/>
    <col min="17" max="17" width="9" customWidth="1"/>
    <col min="18" max="18" width="10.85546875" customWidth="1"/>
    <col min="19" max="19" width="1.85546875" customWidth="1"/>
    <col min="20" max="20" width="11.85546875" customWidth="1"/>
  </cols>
  <sheetData>
    <row r="1" spans="2:20" ht="8.25" customHeight="1">
      <c r="C1"/>
    </row>
    <row r="2" spans="2:20">
      <c r="B2" t="s">
        <v>5</v>
      </c>
      <c r="C2" s="346">
        <v>41794</v>
      </c>
      <c r="D2" s="346"/>
      <c r="H2" t="s">
        <v>125</v>
      </c>
      <c r="J2" t="s">
        <v>134</v>
      </c>
      <c r="T2" s="2" t="s">
        <v>121</v>
      </c>
    </row>
    <row r="3" spans="2:20">
      <c r="B3" t="s">
        <v>2</v>
      </c>
      <c r="C3" s="347" t="s">
        <v>156</v>
      </c>
      <c r="D3" s="348"/>
      <c r="E3" s="348"/>
      <c r="F3" s="349"/>
      <c r="G3" s="6"/>
      <c r="H3" s="112">
        <v>100</v>
      </c>
      <c r="I3" s="6"/>
      <c r="J3" s="70">
        <v>10</v>
      </c>
    </row>
    <row r="4" spans="2:20">
      <c r="B4" t="s">
        <v>6</v>
      </c>
      <c r="C4" s="345" t="s">
        <v>279</v>
      </c>
      <c r="D4" s="345"/>
      <c r="E4" s="345"/>
      <c r="F4" s="345"/>
      <c r="G4" s="345"/>
      <c r="H4" s="345"/>
      <c r="I4" s="345"/>
      <c r="J4" s="345"/>
    </row>
    <row r="5" spans="2:20">
      <c r="B5" t="s">
        <v>7</v>
      </c>
      <c r="C5" s="344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</row>
    <row r="6" spans="2:20">
      <c r="B6" t="s">
        <v>79</v>
      </c>
      <c r="C6" s="344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</row>
    <row r="7" spans="2:20" ht="13.5" thickBot="1">
      <c r="C7"/>
    </row>
    <row r="8" spans="2:20" ht="13.5" thickBot="1">
      <c r="B8" s="2" t="s">
        <v>133</v>
      </c>
      <c r="C8" s="2"/>
      <c r="D8" s="2"/>
      <c r="E8" s="2"/>
      <c r="F8" s="2"/>
      <c r="G8" s="2"/>
      <c r="H8" s="2"/>
      <c r="I8" s="2"/>
      <c r="J8" s="2"/>
      <c r="P8" s="59" t="s">
        <v>8</v>
      </c>
      <c r="Q8" s="56" t="s">
        <v>119</v>
      </c>
      <c r="R8" s="55" t="s">
        <v>120</v>
      </c>
    </row>
    <row r="9" spans="2:20" ht="13.5" thickBot="1">
      <c r="B9" s="25" t="s">
        <v>22</v>
      </c>
      <c r="C9" s="11" t="s">
        <v>26</v>
      </c>
      <c r="D9" s="25" t="s">
        <v>25</v>
      </c>
      <c r="E9" s="11" t="s">
        <v>24</v>
      </c>
      <c r="F9" s="25" t="s">
        <v>31</v>
      </c>
      <c r="G9" s="10" t="s">
        <v>34</v>
      </c>
      <c r="H9" s="10" t="s">
        <v>76</v>
      </c>
      <c r="I9" s="11" t="s">
        <v>77</v>
      </c>
      <c r="J9" s="25" t="s">
        <v>32</v>
      </c>
      <c r="K9" s="11" t="s">
        <v>78</v>
      </c>
      <c r="L9" s="8" t="s">
        <v>4</v>
      </c>
      <c r="M9" s="8" t="s">
        <v>30</v>
      </c>
      <c r="P9" s="59" t="s">
        <v>9</v>
      </c>
      <c r="Q9" s="68">
        <v>75</v>
      </c>
      <c r="R9" s="69"/>
    </row>
    <row r="10" spans="2:20">
      <c r="B10" s="33" t="s">
        <v>54</v>
      </c>
      <c r="C10" s="43" t="s">
        <v>14</v>
      </c>
      <c r="D10" s="33">
        <v>11</v>
      </c>
      <c r="E10" s="152">
        <v>3</v>
      </c>
      <c r="F10" s="153">
        <v>85.526315789473685</v>
      </c>
      <c r="G10" s="154">
        <v>9</v>
      </c>
      <c r="H10" s="154">
        <v>0</v>
      </c>
      <c r="I10" s="155">
        <v>0</v>
      </c>
      <c r="J10" s="153">
        <v>86.956521739130437</v>
      </c>
      <c r="K10" s="155">
        <v>0</v>
      </c>
      <c r="L10" s="156">
        <v>25</v>
      </c>
      <c r="M10" s="157">
        <v>35</v>
      </c>
      <c r="P10" s="67" t="s">
        <v>10</v>
      </c>
      <c r="Q10" s="57"/>
      <c r="R10" s="91"/>
    </row>
    <row r="11" spans="2:20">
      <c r="B11" s="34" t="s">
        <v>67</v>
      </c>
      <c r="C11" s="36" t="s">
        <v>13</v>
      </c>
      <c r="D11" s="34">
        <v>21</v>
      </c>
      <c r="E11" s="47">
        <v>5</v>
      </c>
      <c r="F11" s="49">
        <v>72.368421052631575</v>
      </c>
      <c r="G11" s="45">
        <v>3</v>
      </c>
      <c r="H11" s="45">
        <v>100</v>
      </c>
      <c r="I11" s="109">
        <v>72.368421052631575</v>
      </c>
      <c r="J11" s="49">
        <v>61.53846153846154</v>
      </c>
      <c r="K11" s="109">
        <v>61.53846153846154</v>
      </c>
      <c r="L11" s="110"/>
      <c r="M11" s="111">
        <v>143.90688259109311</v>
      </c>
      <c r="P11" s="60" t="s">
        <v>11</v>
      </c>
      <c r="Q11" s="58"/>
      <c r="R11" s="54"/>
    </row>
    <row r="12" spans="2:20">
      <c r="B12" s="34" t="s">
        <v>48</v>
      </c>
      <c r="C12" s="36" t="s">
        <v>17</v>
      </c>
      <c r="D12" s="34">
        <v>22</v>
      </c>
      <c r="E12" s="47">
        <v>1</v>
      </c>
      <c r="F12" s="49">
        <v>71.05263157894737</v>
      </c>
      <c r="G12" s="45">
        <v>10</v>
      </c>
      <c r="H12" s="45">
        <v>0</v>
      </c>
      <c r="I12" s="109">
        <v>0</v>
      </c>
      <c r="J12" s="49">
        <v>87.5</v>
      </c>
      <c r="K12" s="109">
        <v>0</v>
      </c>
      <c r="L12" s="110">
        <v>50</v>
      </c>
      <c r="M12" s="111">
        <v>60</v>
      </c>
      <c r="P12" s="60" t="s">
        <v>12</v>
      </c>
      <c r="Q12" s="58"/>
      <c r="R12" s="87"/>
    </row>
    <row r="13" spans="2:20">
      <c r="B13" s="34" t="s">
        <v>191</v>
      </c>
      <c r="C13" s="36" t="s">
        <v>13</v>
      </c>
      <c r="D13" s="34">
        <v>25</v>
      </c>
      <c r="E13" s="47">
        <v>6</v>
      </c>
      <c r="F13" s="49">
        <v>67.10526315789474</v>
      </c>
      <c r="G13" s="45">
        <v>8</v>
      </c>
      <c r="H13" s="45">
        <v>0</v>
      </c>
      <c r="I13" s="109">
        <v>0</v>
      </c>
      <c r="J13" s="49">
        <v>53.846153846153847</v>
      </c>
      <c r="K13" s="109">
        <v>0</v>
      </c>
      <c r="L13" s="110"/>
      <c r="M13" s="111">
        <v>10</v>
      </c>
      <c r="P13" s="60" t="s">
        <v>13</v>
      </c>
      <c r="Q13" s="58">
        <v>12</v>
      </c>
      <c r="R13" s="87"/>
    </row>
    <row r="14" spans="2:20">
      <c r="B14" s="34" t="s">
        <v>91</v>
      </c>
      <c r="C14" s="36" t="s">
        <v>13</v>
      </c>
      <c r="D14" s="34">
        <v>39</v>
      </c>
      <c r="E14" s="47">
        <v>7</v>
      </c>
      <c r="F14" s="49">
        <v>48.684210526315788</v>
      </c>
      <c r="G14" s="45">
        <v>2</v>
      </c>
      <c r="H14" s="45">
        <v>100</v>
      </c>
      <c r="I14" s="109">
        <v>48.684210526315795</v>
      </c>
      <c r="J14" s="49">
        <v>46.153846153846153</v>
      </c>
      <c r="K14" s="109">
        <v>46.153846153846153</v>
      </c>
      <c r="L14" s="110"/>
      <c r="M14" s="111">
        <v>104.83805668016194</v>
      </c>
      <c r="P14" s="60" t="s">
        <v>14</v>
      </c>
      <c r="Q14" s="58">
        <v>22</v>
      </c>
      <c r="R14" s="54"/>
    </row>
    <row r="15" spans="2:20" ht="13.5" thickBot="1">
      <c r="B15" s="35" t="s">
        <v>88</v>
      </c>
      <c r="C15" s="37" t="s">
        <v>17</v>
      </c>
      <c r="D15" s="35">
        <v>52</v>
      </c>
      <c r="E15" s="48">
        <v>5</v>
      </c>
      <c r="F15" s="50">
        <v>31.578947368421051</v>
      </c>
      <c r="G15" s="51">
        <v>13</v>
      </c>
      <c r="H15" s="51">
        <v>0</v>
      </c>
      <c r="I15" s="106">
        <v>0</v>
      </c>
      <c r="J15" s="50">
        <v>37.5</v>
      </c>
      <c r="K15" s="106">
        <v>0</v>
      </c>
      <c r="L15" s="107"/>
      <c r="M15" s="108">
        <v>10</v>
      </c>
      <c r="P15" s="60" t="s">
        <v>15</v>
      </c>
      <c r="Q15" s="58"/>
      <c r="R15" s="54"/>
    </row>
    <row r="16" spans="2:20">
      <c r="F16" s="7"/>
      <c r="I16" s="78"/>
      <c r="J16" s="7"/>
      <c r="K16" s="78"/>
      <c r="L16" s="78"/>
      <c r="M16" s="78"/>
      <c r="P16" s="60" t="s">
        <v>16</v>
      </c>
      <c r="Q16" s="58"/>
      <c r="R16" s="87"/>
    </row>
    <row r="17" spans="2:18">
      <c r="B17" s="99" t="s">
        <v>106</v>
      </c>
      <c r="F17" s="7"/>
      <c r="I17" s="78"/>
      <c r="J17" s="7"/>
      <c r="K17" s="78"/>
      <c r="L17" s="78"/>
      <c r="M17" s="78"/>
      <c r="P17" s="60" t="s">
        <v>17</v>
      </c>
      <c r="Q17" s="58">
        <v>7</v>
      </c>
      <c r="R17" s="87"/>
    </row>
    <row r="18" spans="2:18">
      <c r="B18" s="101" t="s">
        <v>26</v>
      </c>
      <c r="C18" s="100"/>
      <c r="D18" s="102" t="s">
        <v>122</v>
      </c>
      <c r="E18" s="100"/>
      <c r="F18" s="100"/>
      <c r="G18" s="100"/>
      <c r="H18" s="100"/>
      <c r="I18" s="100"/>
      <c r="J18" s="100"/>
      <c r="K18" s="100"/>
      <c r="L18" s="100"/>
      <c r="M18" s="78"/>
      <c r="P18" s="60" t="s">
        <v>18</v>
      </c>
      <c r="Q18" s="58"/>
      <c r="R18" s="87"/>
    </row>
    <row r="19" spans="2:18">
      <c r="B19" s="101" t="s">
        <v>25</v>
      </c>
      <c r="D19" s="103" t="s">
        <v>123</v>
      </c>
      <c r="F19" s="7"/>
      <c r="I19" s="78"/>
      <c r="J19" s="7"/>
      <c r="K19" s="78"/>
      <c r="L19" s="78"/>
      <c r="M19" s="78"/>
      <c r="P19" s="85" t="s">
        <v>19</v>
      </c>
      <c r="Q19" s="86"/>
      <c r="R19" s="87"/>
    </row>
    <row r="20" spans="2:18" ht="13.5" thickBot="1">
      <c r="B20" s="101" t="s">
        <v>24</v>
      </c>
      <c r="D20" s="103" t="s">
        <v>124</v>
      </c>
      <c r="F20" s="7"/>
      <c r="I20" s="78"/>
      <c r="J20" s="7"/>
      <c r="K20" s="78"/>
      <c r="L20" s="78"/>
      <c r="M20" s="78"/>
      <c r="P20" s="88" t="s">
        <v>20</v>
      </c>
      <c r="Q20" s="89"/>
      <c r="R20" s="90"/>
    </row>
    <row r="21" spans="2:18">
      <c r="B21" s="101" t="s">
        <v>31</v>
      </c>
      <c r="D21" s="103" t="s">
        <v>129</v>
      </c>
      <c r="F21" s="7"/>
      <c r="I21" s="78"/>
      <c r="J21" s="7"/>
      <c r="K21" s="78"/>
      <c r="L21" s="78"/>
      <c r="M21" s="78"/>
    </row>
    <row r="22" spans="2:18">
      <c r="B22" s="101" t="s">
        <v>34</v>
      </c>
      <c r="D22" s="103" t="s">
        <v>277</v>
      </c>
      <c r="F22" s="7"/>
      <c r="I22" s="78"/>
      <c r="J22" s="7"/>
      <c r="K22" s="78"/>
      <c r="L22" s="78"/>
      <c r="M22" s="78"/>
    </row>
    <row r="23" spans="2:18">
      <c r="B23" s="101" t="s">
        <v>76</v>
      </c>
      <c r="D23" s="103" t="s">
        <v>127</v>
      </c>
      <c r="F23" s="7"/>
      <c r="I23" s="78"/>
      <c r="J23" s="7"/>
      <c r="K23" s="78"/>
      <c r="L23" s="78"/>
      <c r="M23" s="78"/>
    </row>
    <row r="24" spans="2:18">
      <c r="B24" s="101" t="s">
        <v>77</v>
      </c>
      <c r="D24" s="103" t="s">
        <v>128</v>
      </c>
      <c r="F24" s="7"/>
      <c r="I24" s="78"/>
      <c r="J24" s="7"/>
      <c r="K24" s="78"/>
      <c r="L24" s="78"/>
      <c r="M24" s="78"/>
    </row>
    <row r="25" spans="2:18">
      <c r="B25" s="101" t="s">
        <v>32</v>
      </c>
      <c r="D25" s="103" t="s">
        <v>130</v>
      </c>
      <c r="F25" s="7"/>
      <c r="I25" s="78"/>
      <c r="J25" s="7"/>
      <c r="K25" s="78"/>
      <c r="L25" s="78"/>
      <c r="M25" s="78"/>
    </row>
    <row r="26" spans="2:18">
      <c r="B26" s="101" t="s">
        <v>78</v>
      </c>
      <c r="D26" s="103" t="s">
        <v>131</v>
      </c>
      <c r="F26" s="7"/>
      <c r="I26" s="78"/>
      <c r="J26" s="7"/>
      <c r="K26" s="78"/>
      <c r="L26" s="78"/>
      <c r="M26" s="78"/>
    </row>
    <row r="27" spans="2:18">
      <c r="B27" s="101" t="s">
        <v>4</v>
      </c>
      <c r="D27" s="103" t="s">
        <v>132</v>
      </c>
      <c r="F27" s="7"/>
      <c r="I27" s="78"/>
      <c r="J27" s="7"/>
      <c r="K27" s="78"/>
      <c r="L27" s="78"/>
      <c r="M27" s="78"/>
    </row>
    <row r="28" spans="2:18">
      <c r="B28" s="101" t="s">
        <v>30</v>
      </c>
      <c r="D28" s="103" t="s">
        <v>135</v>
      </c>
      <c r="F28" s="7"/>
      <c r="I28" s="78"/>
      <c r="J28" s="7"/>
      <c r="K28" s="78"/>
      <c r="L28" s="78"/>
      <c r="M28" s="78"/>
    </row>
    <row r="29" spans="2:18">
      <c r="F29" s="7"/>
      <c r="I29" s="78"/>
      <c r="J29" s="7"/>
      <c r="K29" s="78"/>
      <c r="L29" s="78"/>
      <c r="M29" s="78"/>
    </row>
    <row r="30" spans="2:18">
      <c r="F30" s="7"/>
      <c r="I30" s="78"/>
      <c r="J30" s="7"/>
      <c r="K30" s="78"/>
      <c r="L30" s="78"/>
      <c r="M30" s="78"/>
    </row>
    <row r="31" spans="2:18">
      <c r="F31" s="7"/>
      <c r="I31" s="78"/>
      <c r="J31" s="7"/>
      <c r="K31" s="78"/>
      <c r="L31" s="78"/>
      <c r="M31" s="78"/>
    </row>
    <row r="32" spans="2:18">
      <c r="F32" s="7"/>
      <c r="I32" s="78"/>
      <c r="J32" s="7"/>
      <c r="K32" s="78"/>
      <c r="L32" s="78"/>
      <c r="M32" s="78"/>
    </row>
    <row r="33" spans="6:13">
      <c r="F33" s="7"/>
      <c r="I33" s="78"/>
      <c r="J33" s="7"/>
      <c r="K33" s="78"/>
      <c r="L33" s="78"/>
      <c r="M33" s="78"/>
    </row>
    <row r="34" spans="6:13">
      <c r="F34" s="7"/>
      <c r="I34" s="78"/>
      <c r="J34" s="7"/>
      <c r="K34" s="78"/>
      <c r="L34" s="78"/>
      <c r="M34" s="78"/>
    </row>
    <row r="35" spans="6:13">
      <c r="F35" s="7"/>
      <c r="I35" s="78"/>
      <c r="J35" s="7"/>
      <c r="K35" s="78"/>
      <c r="L35" s="78"/>
      <c r="M35" s="78"/>
    </row>
    <row r="36" spans="6:13">
      <c r="F36" s="7"/>
      <c r="I36" s="78"/>
      <c r="J36" s="7"/>
      <c r="K36" s="78"/>
      <c r="L36" s="78"/>
      <c r="M36" s="78"/>
    </row>
    <row r="37" spans="6:13">
      <c r="F37" s="7"/>
      <c r="I37" s="78"/>
      <c r="J37" s="7"/>
      <c r="K37" s="78"/>
      <c r="L37" s="78"/>
      <c r="M37" s="78"/>
    </row>
    <row r="38" spans="6:13">
      <c r="F38" s="7"/>
      <c r="I38" s="78"/>
      <c r="J38" s="7"/>
      <c r="K38" s="78"/>
      <c r="L38" s="78"/>
      <c r="M38" s="78"/>
    </row>
    <row r="39" spans="6:13">
      <c r="F39" s="7"/>
      <c r="I39" s="78"/>
      <c r="J39" s="7"/>
      <c r="K39" s="78"/>
      <c r="L39" s="78"/>
      <c r="M39" s="78"/>
    </row>
    <row r="40" spans="6:13">
      <c r="F40" s="7"/>
      <c r="I40" s="78"/>
      <c r="J40" s="7"/>
      <c r="K40" s="78"/>
      <c r="L40" s="78"/>
      <c r="M40" s="78"/>
    </row>
    <row r="41" spans="6:13">
      <c r="F41" s="7"/>
      <c r="I41" s="78"/>
      <c r="J41" s="7"/>
      <c r="K41" s="78"/>
      <c r="L41" s="78"/>
      <c r="M41" s="78"/>
    </row>
    <row r="42" spans="6:13">
      <c r="F42" s="7"/>
      <c r="I42" s="78"/>
      <c r="J42" s="7"/>
      <c r="K42" s="78"/>
      <c r="L42" s="78"/>
      <c r="M42" s="78"/>
    </row>
    <row r="43" spans="6:13">
      <c r="F43" s="7"/>
      <c r="I43" s="78"/>
      <c r="J43" s="7"/>
      <c r="K43" s="78"/>
      <c r="L43" s="78"/>
      <c r="M43" s="78"/>
    </row>
    <row r="44" spans="6:13">
      <c r="F44" s="7"/>
      <c r="I44" s="78"/>
      <c r="J44" s="7"/>
      <c r="K44" s="78"/>
      <c r="L44" s="78"/>
      <c r="M44" s="78"/>
    </row>
    <row r="45" spans="6:13">
      <c r="I45" s="78"/>
      <c r="J45" s="72"/>
      <c r="K45" s="78"/>
      <c r="L45" s="78"/>
      <c r="M45" s="78"/>
    </row>
    <row r="46" spans="6:13">
      <c r="I46" s="78"/>
      <c r="J46" s="72"/>
      <c r="K46" s="78"/>
      <c r="L46" s="78"/>
      <c r="M46" s="78"/>
    </row>
    <row r="47" spans="6:13">
      <c r="I47" s="78"/>
      <c r="J47" s="72"/>
      <c r="K47" s="78"/>
      <c r="L47" s="78"/>
      <c r="M47" s="78"/>
    </row>
    <row r="48" spans="6:13">
      <c r="I48" s="78"/>
      <c r="J48" s="72"/>
      <c r="K48" s="78"/>
      <c r="L48" s="78"/>
      <c r="M48" s="78"/>
    </row>
    <row r="49" spans="9:13">
      <c r="I49" s="78"/>
      <c r="J49" s="72"/>
      <c r="K49" s="78"/>
      <c r="L49" s="78"/>
      <c r="M49" s="78"/>
    </row>
    <row r="50" spans="9:13">
      <c r="I50" s="78"/>
      <c r="J50" s="72"/>
      <c r="K50" s="78"/>
      <c r="L50" s="78"/>
      <c r="M50" s="78"/>
    </row>
    <row r="51" spans="9:13">
      <c r="I51" s="78"/>
      <c r="J51" s="72"/>
      <c r="K51" s="78"/>
      <c r="L51" s="78"/>
      <c r="M51" s="78"/>
    </row>
    <row r="52" spans="9:13">
      <c r="I52" s="78"/>
      <c r="J52" s="72"/>
      <c r="K52" s="78"/>
      <c r="L52" s="78"/>
      <c r="M52" s="78"/>
    </row>
    <row r="53" spans="9:13">
      <c r="I53" s="78"/>
      <c r="J53" s="72"/>
      <c r="K53" s="78"/>
      <c r="L53" s="78"/>
      <c r="M53" s="78"/>
    </row>
    <row r="54" spans="9:13">
      <c r="I54" s="78"/>
      <c r="J54" s="72"/>
      <c r="K54" s="78"/>
      <c r="L54" s="78"/>
      <c r="M54" s="78"/>
    </row>
    <row r="55" spans="9:13">
      <c r="I55" s="78"/>
      <c r="J55" s="72"/>
      <c r="K55" s="78"/>
      <c r="L55" s="78"/>
      <c r="M55" s="78"/>
    </row>
    <row r="56" spans="9:13">
      <c r="I56" s="78"/>
      <c r="J56" s="72"/>
      <c r="K56" s="78"/>
      <c r="L56" s="78"/>
      <c r="M56" s="78"/>
    </row>
    <row r="57" spans="9:13">
      <c r="I57" s="78"/>
      <c r="K57" s="78"/>
      <c r="L57" s="78"/>
      <c r="M57" s="78"/>
    </row>
    <row r="58" spans="9:13">
      <c r="I58" s="78"/>
      <c r="K58" s="78"/>
      <c r="L58" s="78"/>
      <c r="M58" s="78"/>
    </row>
    <row r="59" spans="9:13">
      <c r="I59" s="78"/>
      <c r="K59" s="78"/>
      <c r="L59" s="78"/>
      <c r="M59" s="78"/>
    </row>
    <row r="60" spans="9:13">
      <c r="I60" s="78"/>
      <c r="K60" s="78"/>
      <c r="L60" s="78"/>
      <c r="M60" s="78"/>
    </row>
    <row r="61" spans="9:13">
      <c r="I61" s="78"/>
      <c r="K61" s="78"/>
      <c r="L61" s="78"/>
      <c r="M61" s="78"/>
    </row>
    <row r="62" spans="9:13">
      <c r="I62" s="78"/>
      <c r="K62" s="78"/>
      <c r="L62" s="78"/>
      <c r="M62" s="78"/>
    </row>
    <row r="63" spans="9:13">
      <c r="I63" s="78"/>
      <c r="K63" s="78"/>
      <c r="L63" s="78"/>
      <c r="M63" s="78"/>
    </row>
    <row r="64" spans="9:13">
      <c r="I64" s="78"/>
      <c r="K64" s="78"/>
      <c r="L64" s="78"/>
      <c r="M64" s="78"/>
    </row>
    <row r="65" spans="9:13">
      <c r="I65" s="78"/>
      <c r="K65" s="78"/>
      <c r="L65" s="78"/>
      <c r="M65" s="78"/>
    </row>
    <row r="66" spans="9:13">
      <c r="I66" s="78"/>
      <c r="K66" s="78"/>
      <c r="L66" s="78"/>
      <c r="M66" s="78"/>
    </row>
    <row r="67" spans="9:13">
      <c r="I67" s="78"/>
      <c r="K67" s="78"/>
      <c r="L67" s="78"/>
      <c r="M67" s="78"/>
    </row>
    <row r="68" spans="9:13">
      <c r="I68" s="78"/>
      <c r="K68" s="78"/>
      <c r="L68" s="78"/>
      <c r="M68" s="78"/>
    </row>
    <row r="69" spans="9:13">
      <c r="I69" s="78"/>
      <c r="K69" s="78"/>
      <c r="L69" s="78"/>
      <c r="M69" s="78"/>
    </row>
    <row r="70" spans="9:13">
      <c r="I70" s="78"/>
      <c r="K70" s="78"/>
      <c r="L70" s="78"/>
      <c r="M70" s="78"/>
    </row>
    <row r="71" spans="9:13">
      <c r="I71" s="78"/>
      <c r="K71" s="78"/>
      <c r="L71" s="78"/>
      <c r="M71" s="78"/>
    </row>
    <row r="72" spans="9:13">
      <c r="I72" s="78"/>
      <c r="K72" s="78"/>
      <c r="L72" s="78"/>
      <c r="M72" s="78"/>
    </row>
    <row r="73" spans="9:13">
      <c r="I73" s="78"/>
      <c r="K73" s="78"/>
      <c r="L73" s="78"/>
      <c r="M73" s="78"/>
    </row>
    <row r="74" spans="9:13">
      <c r="I74" s="78"/>
      <c r="K74" s="78"/>
      <c r="L74" s="78"/>
      <c r="M74" s="78"/>
    </row>
    <row r="75" spans="9:13">
      <c r="K75" s="78"/>
      <c r="L75" s="78"/>
      <c r="M75" s="78"/>
    </row>
    <row r="76" spans="9:13">
      <c r="K76" s="78"/>
      <c r="L76" s="78"/>
      <c r="M76" s="78"/>
    </row>
  </sheetData>
  <mergeCells count="5">
    <mergeCell ref="C6:P6"/>
    <mergeCell ref="C2:D2"/>
    <mergeCell ref="C3:F3"/>
    <mergeCell ref="C4:J4"/>
    <mergeCell ref="C5:P5"/>
  </mergeCells>
  <phoneticPr fontId="2" type="noConversion"/>
  <dataValidations count="2">
    <dataValidation type="list" allowBlank="1" showInputMessage="1" showErrorMessage="1" sqref="K7 K10:K15">
      <formula1>Atleta_F</formula1>
    </dataValidation>
    <dataValidation type="list" allowBlank="1" showInputMessage="1" showErrorMessage="1" sqref="C3:F3">
      <formula1>Tipo_Gara</formula1>
    </dataValidation>
  </dataValidations>
  <pageMargins left="0.28999999999999998" right="0.28000000000000003" top="0.31" bottom="0.16" header="0.21" footer="7.0000000000000007E-2"/>
  <pageSetup paperSize="9" orientation="landscape" horizontalDpi="1200" verticalDpi="12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8" enableFormatConditionsCalculation="0">
    <tabColor indexed="22"/>
    <pageSetUpPr fitToPage="1"/>
  </sheetPr>
  <dimension ref="B1:T54"/>
  <sheetViews>
    <sheetView workbookViewId="0"/>
  </sheetViews>
  <sheetFormatPr defaultRowHeight="12.75"/>
  <cols>
    <col min="1" max="1" width="2.140625" customWidth="1"/>
    <col min="2" max="2" width="31.7109375" customWidth="1"/>
    <col min="3" max="3" width="6.42578125" style="1" customWidth="1"/>
    <col min="4" max="10" width="6.42578125" customWidth="1"/>
    <col min="11" max="11" width="7.28515625" customWidth="1"/>
    <col min="12" max="13" width="6.42578125" customWidth="1"/>
    <col min="14" max="14" width="3.42578125" customWidth="1"/>
    <col min="15" max="15" width="3.5703125" customWidth="1"/>
    <col min="17" max="17" width="9" customWidth="1"/>
    <col min="18" max="18" width="10.85546875" customWidth="1"/>
    <col min="19" max="19" width="1.85546875" customWidth="1"/>
    <col min="20" max="20" width="11.85546875" customWidth="1"/>
  </cols>
  <sheetData>
    <row r="1" spans="2:20" ht="8.25" customHeight="1">
      <c r="C1"/>
    </row>
    <row r="2" spans="2:20">
      <c r="B2" t="s">
        <v>5</v>
      </c>
      <c r="C2" s="346">
        <v>41721</v>
      </c>
      <c r="D2" s="346"/>
      <c r="H2" t="s">
        <v>125</v>
      </c>
      <c r="J2" t="s">
        <v>134</v>
      </c>
      <c r="T2" s="2" t="s">
        <v>121</v>
      </c>
    </row>
    <row r="3" spans="2:20">
      <c r="B3" t="s">
        <v>2</v>
      </c>
      <c r="C3" s="347" t="s">
        <v>161</v>
      </c>
      <c r="D3" s="348"/>
      <c r="E3" s="348"/>
      <c r="F3" s="349"/>
      <c r="G3" s="6"/>
      <c r="H3" s="112">
        <v>100</v>
      </c>
      <c r="I3" s="6"/>
      <c r="J3" s="70">
        <v>10</v>
      </c>
    </row>
    <row r="4" spans="2:20">
      <c r="B4" t="s">
        <v>6</v>
      </c>
      <c r="C4" s="345" t="s">
        <v>196</v>
      </c>
      <c r="D4" s="345"/>
      <c r="E4" s="345"/>
      <c r="F4" s="345"/>
      <c r="G4" s="345"/>
      <c r="H4" s="345"/>
      <c r="I4" s="345"/>
      <c r="J4" s="345"/>
    </row>
    <row r="5" spans="2:20">
      <c r="B5" t="s">
        <v>7</v>
      </c>
      <c r="C5" s="344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</row>
    <row r="6" spans="2:20">
      <c r="B6" t="s">
        <v>79</v>
      </c>
      <c r="C6" s="344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</row>
    <row r="7" spans="2:20" ht="13.5" thickBot="1">
      <c r="C7"/>
    </row>
    <row r="8" spans="2:20" ht="13.5" thickBot="1">
      <c r="B8" s="2" t="s">
        <v>133</v>
      </c>
      <c r="C8" s="2"/>
      <c r="D8" s="2"/>
      <c r="E8" s="2"/>
      <c r="F8" s="2"/>
      <c r="G8" s="2"/>
      <c r="H8" s="2"/>
      <c r="I8" s="2"/>
      <c r="J8" s="2"/>
      <c r="P8" s="59" t="s">
        <v>8</v>
      </c>
      <c r="Q8" s="56" t="s">
        <v>119</v>
      </c>
      <c r="R8" s="55" t="s">
        <v>120</v>
      </c>
    </row>
    <row r="9" spans="2:20" ht="13.5" thickBot="1">
      <c r="B9" s="25" t="s">
        <v>22</v>
      </c>
      <c r="C9" s="11" t="s">
        <v>26</v>
      </c>
      <c r="D9" s="25" t="s">
        <v>25</v>
      </c>
      <c r="E9" s="11" t="s">
        <v>24</v>
      </c>
      <c r="F9" s="25" t="s">
        <v>31</v>
      </c>
      <c r="G9" s="10" t="s">
        <v>34</v>
      </c>
      <c r="H9" s="10" t="s">
        <v>76</v>
      </c>
      <c r="I9" s="11" t="s">
        <v>77</v>
      </c>
      <c r="J9" s="25" t="s">
        <v>32</v>
      </c>
      <c r="K9" s="11" t="s">
        <v>78</v>
      </c>
      <c r="L9" s="8" t="s">
        <v>4</v>
      </c>
      <c r="M9" s="8" t="s">
        <v>30</v>
      </c>
      <c r="P9" s="59" t="s">
        <v>9</v>
      </c>
      <c r="Q9" s="68">
        <v>194</v>
      </c>
      <c r="R9" s="69"/>
    </row>
    <row r="10" spans="2:20">
      <c r="B10" s="33" t="s">
        <v>188</v>
      </c>
      <c r="C10" s="43" t="s">
        <v>12</v>
      </c>
      <c r="D10" s="33">
        <v>39</v>
      </c>
      <c r="E10" s="152">
        <v>9</v>
      </c>
      <c r="F10" s="153">
        <v>80</v>
      </c>
      <c r="G10" s="154">
        <v>1</v>
      </c>
      <c r="H10" s="154">
        <v>100</v>
      </c>
      <c r="I10" s="155">
        <v>80</v>
      </c>
      <c r="J10" s="153">
        <v>62.5</v>
      </c>
      <c r="K10" s="155">
        <v>62.5</v>
      </c>
      <c r="L10" s="156"/>
      <c r="M10" s="157">
        <v>152.5</v>
      </c>
      <c r="P10" s="67" t="s">
        <v>10</v>
      </c>
      <c r="Q10" s="57"/>
      <c r="R10" s="91"/>
    </row>
    <row r="11" spans="2:20">
      <c r="B11" s="34" t="s">
        <v>54</v>
      </c>
      <c r="C11" s="36" t="s">
        <v>14</v>
      </c>
      <c r="D11" s="34">
        <v>52</v>
      </c>
      <c r="E11" s="47">
        <v>13</v>
      </c>
      <c r="F11" s="49">
        <v>73.333333333333329</v>
      </c>
      <c r="G11" s="45">
        <v>18</v>
      </c>
      <c r="H11" s="45">
        <v>0</v>
      </c>
      <c r="I11" s="109">
        <v>0</v>
      </c>
      <c r="J11" s="49">
        <v>69.047619047619051</v>
      </c>
      <c r="K11" s="109">
        <v>0</v>
      </c>
      <c r="L11" s="110"/>
      <c r="M11" s="111">
        <v>10</v>
      </c>
      <c r="P11" s="60" t="s">
        <v>11</v>
      </c>
      <c r="Q11" s="58">
        <v>8</v>
      </c>
      <c r="R11" s="54"/>
    </row>
    <row r="12" spans="2:20">
      <c r="B12" s="34" t="s">
        <v>48</v>
      </c>
      <c r="C12" s="36" t="s">
        <v>17</v>
      </c>
      <c r="D12" s="34">
        <v>61</v>
      </c>
      <c r="E12" s="47">
        <v>2</v>
      </c>
      <c r="F12" s="49">
        <v>68.717948717948715</v>
      </c>
      <c r="G12" s="45">
        <v>12</v>
      </c>
      <c r="H12" s="45">
        <v>0</v>
      </c>
      <c r="I12" s="109">
        <v>0</v>
      </c>
      <c r="J12" s="49">
        <v>81.818181818181827</v>
      </c>
      <c r="K12" s="109">
        <v>0</v>
      </c>
      <c r="L12" s="110">
        <v>50</v>
      </c>
      <c r="M12" s="111">
        <v>60</v>
      </c>
      <c r="P12" s="60" t="s">
        <v>12</v>
      </c>
      <c r="Q12" s="58">
        <v>23</v>
      </c>
      <c r="R12" s="87"/>
    </row>
    <row r="13" spans="2:20">
      <c r="B13" s="34" t="s">
        <v>33</v>
      </c>
      <c r="C13" s="36" t="s">
        <v>14</v>
      </c>
      <c r="D13" s="34">
        <v>70</v>
      </c>
      <c r="E13" s="47">
        <v>16</v>
      </c>
      <c r="F13" s="49">
        <v>64.102564102564102</v>
      </c>
      <c r="G13" s="45">
        <v>5</v>
      </c>
      <c r="H13" s="45">
        <v>100</v>
      </c>
      <c r="I13" s="109">
        <v>64.102564102564102</v>
      </c>
      <c r="J13" s="49">
        <v>61.904761904761905</v>
      </c>
      <c r="K13" s="109">
        <v>61.904761904761905</v>
      </c>
      <c r="L13" s="110"/>
      <c r="M13" s="111">
        <v>136.00732600732601</v>
      </c>
      <c r="P13" s="60" t="s">
        <v>13</v>
      </c>
      <c r="Q13" s="58">
        <v>38</v>
      </c>
      <c r="R13" s="87"/>
    </row>
    <row r="14" spans="2:20">
      <c r="B14" s="34" t="s">
        <v>50</v>
      </c>
      <c r="C14" s="36" t="s">
        <v>12</v>
      </c>
      <c r="D14" s="34">
        <v>78</v>
      </c>
      <c r="E14" s="47">
        <v>14</v>
      </c>
      <c r="F14" s="49">
        <v>60</v>
      </c>
      <c r="G14" s="45">
        <v>9</v>
      </c>
      <c r="H14" s="45">
        <v>0</v>
      </c>
      <c r="I14" s="109">
        <v>0</v>
      </c>
      <c r="J14" s="49">
        <v>41.666666666666671</v>
      </c>
      <c r="K14" s="109">
        <v>0</v>
      </c>
      <c r="L14" s="110"/>
      <c r="M14" s="111">
        <v>10</v>
      </c>
      <c r="P14" s="60" t="s">
        <v>14</v>
      </c>
      <c r="Q14" s="58">
        <v>41</v>
      </c>
      <c r="R14" s="54"/>
    </row>
    <row r="15" spans="2:20">
      <c r="B15" s="34" t="s">
        <v>153</v>
      </c>
      <c r="C15" s="36" t="s">
        <v>13</v>
      </c>
      <c r="D15" s="34">
        <v>93</v>
      </c>
      <c r="E15" s="47">
        <v>22</v>
      </c>
      <c r="F15" s="49">
        <v>52.307692307692314</v>
      </c>
      <c r="G15" s="45">
        <v>6</v>
      </c>
      <c r="H15" s="45">
        <v>100</v>
      </c>
      <c r="I15" s="109">
        <v>52.307692307692314</v>
      </c>
      <c r="J15" s="49">
        <v>43.589743589743591</v>
      </c>
      <c r="K15" s="109">
        <v>43.589743589743591</v>
      </c>
      <c r="L15" s="110"/>
      <c r="M15" s="111">
        <v>105.89743589743591</v>
      </c>
      <c r="P15" s="60" t="s">
        <v>15</v>
      </c>
      <c r="Q15" s="58"/>
      <c r="R15" s="54"/>
    </row>
    <row r="16" spans="2:20">
      <c r="B16" s="34" t="s">
        <v>93</v>
      </c>
      <c r="C16" s="36" t="s">
        <v>13</v>
      </c>
      <c r="D16" s="34">
        <v>103</v>
      </c>
      <c r="E16" s="47">
        <v>23</v>
      </c>
      <c r="F16" s="49">
        <v>47.179487179487175</v>
      </c>
      <c r="G16" s="45">
        <v>3</v>
      </c>
      <c r="H16" s="45">
        <v>100</v>
      </c>
      <c r="I16" s="109">
        <v>47.179487179487175</v>
      </c>
      <c r="J16" s="49">
        <v>41.025641025641022</v>
      </c>
      <c r="K16" s="109">
        <v>41.025641025641022</v>
      </c>
      <c r="L16" s="110"/>
      <c r="M16" s="111">
        <v>98.205128205128204</v>
      </c>
      <c r="P16" s="60" t="s">
        <v>16</v>
      </c>
      <c r="Q16" s="58">
        <v>20</v>
      </c>
      <c r="R16" s="87"/>
    </row>
    <row r="17" spans="2:18">
      <c r="B17" s="34" t="s">
        <v>88</v>
      </c>
      <c r="C17" s="36" t="s">
        <v>17</v>
      </c>
      <c r="D17" s="34">
        <v>118</v>
      </c>
      <c r="E17" s="47">
        <v>7</v>
      </c>
      <c r="F17" s="49">
        <v>39.487179487179489</v>
      </c>
      <c r="G17" s="45">
        <v>12</v>
      </c>
      <c r="H17" s="45">
        <v>0</v>
      </c>
      <c r="I17" s="109">
        <v>0</v>
      </c>
      <c r="J17" s="49">
        <v>36.363636363636367</v>
      </c>
      <c r="K17" s="109">
        <v>0</v>
      </c>
      <c r="L17" s="110"/>
      <c r="M17" s="111">
        <v>10</v>
      </c>
      <c r="P17" s="60" t="s">
        <v>17</v>
      </c>
      <c r="Q17" s="58">
        <v>10</v>
      </c>
      <c r="R17" s="87"/>
    </row>
    <row r="18" spans="2:18">
      <c r="B18" s="34" t="s">
        <v>140</v>
      </c>
      <c r="C18" s="36" t="s">
        <v>11</v>
      </c>
      <c r="D18" s="34">
        <v>127</v>
      </c>
      <c r="E18" s="47">
        <v>6</v>
      </c>
      <c r="F18" s="49">
        <v>34.871794871794869</v>
      </c>
      <c r="G18" s="45">
        <v>1</v>
      </c>
      <c r="H18" s="45">
        <v>100</v>
      </c>
      <c r="I18" s="109">
        <v>34.871794871794869</v>
      </c>
      <c r="J18" s="49">
        <v>33.333333333333329</v>
      </c>
      <c r="K18" s="109">
        <v>33.333333333333329</v>
      </c>
      <c r="L18" s="110"/>
      <c r="M18" s="111">
        <v>78.205128205128204</v>
      </c>
      <c r="P18" s="60" t="s">
        <v>18</v>
      </c>
      <c r="Q18" s="58"/>
      <c r="R18" s="87"/>
    </row>
    <row r="19" spans="2:18">
      <c r="B19" s="34" t="s">
        <v>56</v>
      </c>
      <c r="C19" s="36" t="s">
        <v>16</v>
      </c>
      <c r="D19" s="34">
        <v>131</v>
      </c>
      <c r="E19" s="47">
        <v>11</v>
      </c>
      <c r="F19" s="49">
        <v>32.820512820512818</v>
      </c>
      <c r="G19" s="45">
        <v>7</v>
      </c>
      <c r="H19" s="45">
        <v>100</v>
      </c>
      <c r="I19" s="109">
        <v>32.820512820512818</v>
      </c>
      <c r="J19" s="49">
        <v>47.619047619047613</v>
      </c>
      <c r="K19" s="109">
        <v>47.619047619047613</v>
      </c>
      <c r="L19" s="110"/>
      <c r="M19" s="111">
        <v>90.439560439560438</v>
      </c>
      <c r="P19" s="85" t="s">
        <v>19</v>
      </c>
      <c r="Q19" s="86"/>
      <c r="R19" s="87"/>
    </row>
    <row r="20" spans="2:18" ht="13.5" thickBot="1">
      <c r="B20" s="34" t="s">
        <v>92</v>
      </c>
      <c r="C20" s="36" t="s">
        <v>14</v>
      </c>
      <c r="D20" s="34">
        <v>144</v>
      </c>
      <c r="E20" s="47">
        <v>30</v>
      </c>
      <c r="F20" s="49">
        <v>26.153846153846157</v>
      </c>
      <c r="G20" s="45">
        <v>1</v>
      </c>
      <c r="H20" s="45">
        <v>100</v>
      </c>
      <c r="I20" s="109">
        <v>26.153846153846157</v>
      </c>
      <c r="J20" s="49">
        <v>28.571428571428569</v>
      </c>
      <c r="K20" s="109">
        <v>28.571428571428569</v>
      </c>
      <c r="L20" s="110"/>
      <c r="M20" s="111">
        <v>64.72527472527473</v>
      </c>
      <c r="P20" s="88" t="s">
        <v>20</v>
      </c>
      <c r="Q20" s="89"/>
      <c r="R20" s="90"/>
    </row>
    <row r="21" spans="2:18">
      <c r="B21" s="34" t="s">
        <v>53</v>
      </c>
      <c r="C21" s="36" t="s">
        <v>11</v>
      </c>
      <c r="D21" s="34">
        <v>152</v>
      </c>
      <c r="E21" s="47">
        <v>7</v>
      </c>
      <c r="F21" s="49">
        <v>22.051282051282051</v>
      </c>
      <c r="G21" s="45">
        <v>3</v>
      </c>
      <c r="H21" s="45">
        <v>100</v>
      </c>
      <c r="I21" s="109">
        <v>22.051282051282051</v>
      </c>
      <c r="J21" s="49">
        <v>22.222222222222221</v>
      </c>
      <c r="K21" s="109">
        <v>22.222222222222221</v>
      </c>
      <c r="L21" s="110"/>
      <c r="M21" s="111">
        <v>54.273504273504273</v>
      </c>
    </row>
    <row r="22" spans="2:18">
      <c r="B22" s="34" t="s">
        <v>96</v>
      </c>
      <c r="C22" s="36" t="s">
        <v>17</v>
      </c>
      <c r="D22" s="34">
        <v>166</v>
      </c>
      <c r="E22" s="47">
        <v>9</v>
      </c>
      <c r="F22" s="49">
        <v>14.871794871794872</v>
      </c>
      <c r="G22" s="45">
        <v>4</v>
      </c>
      <c r="H22" s="45">
        <v>100</v>
      </c>
      <c r="I22" s="109">
        <v>14.871794871794872</v>
      </c>
      <c r="J22" s="49">
        <v>18.181818181818183</v>
      </c>
      <c r="K22" s="109">
        <v>18.181818181818183</v>
      </c>
      <c r="L22" s="110"/>
      <c r="M22" s="111">
        <v>43.053613053613056</v>
      </c>
    </row>
    <row r="23" spans="2:18" ht="13.5" thickBot="1">
      <c r="B23" s="35" t="s">
        <v>47</v>
      </c>
      <c r="C23" s="37" t="s">
        <v>11</v>
      </c>
      <c r="D23" s="35">
        <v>0</v>
      </c>
      <c r="E23" s="48">
        <v>0</v>
      </c>
      <c r="F23" s="50"/>
      <c r="G23" s="51">
        <v>1</v>
      </c>
      <c r="H23" s="51">
        <v>0</v>
      </c>
      <c r="I23" s="106">
        <v>0</v>
      </c>
      <c r="J23" s="50"/>
      <c r="K23" s="106">
        <v>0</v>
      </c>
      <c r="L23" s="107"/>
      <c r="M23" s="108">
        <v>10</v>
      </c>
    </row>
    <row r="24" spans="2:18">
      <c r="I24" s="78"/>
      <c r="J24" s="72"/>
      <c r="K24" s="78"/>
      <c r="L24" s="78"/>
      <c r="M24" s="78"/>
    </row>
    <row r="25" spans="2:18">
      <c r="I25" s="78"/>
      <c r="J25" s="72"/>
      <c r="K25" s="78"/>
      <c r="L25" s="78"/>
      <c r="M25" s="78"/>
    </row>
    <row r="26" spans="2:18">
      <c r="I26" s="78"/>
      <c r="J26" s="72"/>
      <c r="K26" s="78"/>
      <c r="L26" s="78"/>
      <c r="M26" s="78"/>
    </row>
    <row r="27" spans="2:18">
      <c r="I27" s="78"/>
      <c r="J27" s="72"/>
      <c r="K27" s="78"/>
      <c r="L27" s="78"/>
      <c r="M27" s="78"/>
    </row>
    <row r="28" spans="2:18">
      <c r="I28" s="78"/>
      <c r="J28" s="72"/>
      <c r="K28" s="78"/>
      <c r="L28" s="78"/>
      <c r="M28" s="78"/>
    </row>
    <row r="29" spans="2:18">
      <c r="I29" s="78"/>
      <c r="J29" s="72"/>
      <c r="K29" s="78"/>
      <c r="L29" s="78"/>
      <c r="M29" s="78"/>
    </row>
    <row r="30" spans="2:18">
      <c r="I30" s="78"/>
      <c r="J30" s="72"/>
      <c r="K30" s="78"/>
      <c r="L30" s="78"/>
      <c r="M30" s="78"/>
    </row>
    <row r="31" spans="2:18">
      <c r="I31" s="78"/>
      <c r="J31" s="72"/>
      <c r="K31" s="78"/>
      <c r="L31" s="78"/>
      <c r="M31" s="78"/>
    </row>
    <row r="32" spans="2:18">
      <c r="I32" s="78"/>
      <c r="J32" s="72"/>
      <c r="K32" s="78"/>
      <c r="L32" s="78"/>
      <c r="M32" s="78"/>
    </row>
    <row r="33" spans="9:13">
      <c r="I33" s="78"/>
      <c r="J33" s="72"/>
      <c r="K33" s="78"/>
      <c r="L33" s="78"/>
      <c r="M33" s="78"/>
    </row>
    <row r="34" spans="9:13">
      <c r="I34" s="78"/>
      <c r="J34" s="72"/>
      <c r="K34" s="78"/>
      <c r="L34" s="78"/>
      <c r="M34" s="78"/>
    </row>
    <row r="35" spans="9:13">
      <c r="I35" s="78"/>
      <c r="K35" s="78"/>
      <c r="L35" s="78"/>
      <c r="M35" s="78"/>
    </row>
    <row r="36" spans="9:13">
      <c r="I36" s="78"/>
      <c r="K36" s="78"/>
      <c r="L36" s="78"/>
      <c r="M36" s="78"/>
    </row>
    <row r="37" spans="9:13">
      <c r="I37" s="78"/>
      <c r="K37" s="78"/>
      <c r="L37" s="78"/>
      <c r="M37" s="78"/>
    </row>
    <row r="38" spans="9:13">
      <c r="I38" s="78"/>
      <c r="K38" s="78"/>
      <c r="L38" s="78"/>
      <c r="M38" s="78"/>
    </row>
    <row r="39" spans="9:13">
      <c r="I39" s="78"/>
      <c r="K39" s="78"/>
      <c r="L39" s="78"/>
      <c r="M39" s="78"/>
    </row>
    <row r="40" spans="9:13">
      <c r="I40" s="78"/>
      <c r="K40" s="78"/>
      <c r="L40" s="78"/>
      <c r="M40" s="78"/>
    </row>
    <row r="41" spans="9:13">
      <c r="I41" s="78"/>
      <c r="K41" s="78"/>
      <c r="L41" s="78"/>
      <c r="M41" s="78"/>
    </row>
    <row r="42" spans="9:13">
      <c r="I42" s="78"/>
      <c r="K42" s="78"/>
      <c r="L42" s="78"/>
      <c r="M42" s="78"/>
    </row>
    <row r="43" spans="9:13">
      <c r="I43" s="78"/>
      <c r="K43" s="78"/>
      <c r="L43" s="78"/>
      <c r="M43" s="78"/>
    </row>
    <row r="44" spans="9:13">
      <c r="I44" s="78"/>
      <c r="K44" s="78"/>
      <c r="L44" s="78"/>
      <c r="M44" s="78"/>
    </row>
    <row r="45" spans="9:13">
      <c r="I45" s="78"/>
      <c r="K45" s="78"/>
      <c r="L45" s="78"/>
      <c r="M45" s="78"/>
    </row>
    <row r="46" spans="9:13">
      <c r="I46" s="78"/>
      <c r="K46" s="78"/>
      <c r="L46" s="78"/>
      <c r="M46" s="78"/>
    </row>
    <row r="47" spans="9:13">
      <c r="I47" s="78"/>
      <c r="K47" s="78"/>
      <c r="L47" s="78"/>
      <c r="M47" s="78"/>
    </row>
    <row r="48" spans="9:13">
      <c r="I48" s="78"/>
      <c r="K48" s="78"/>
      <c r="L48" s="78"/>
      <c r="M48" s="78"/>
    </row>
    <row r="49" spans="9:13">
      <c r="I49" s="78"/>
      <c r="K49" s="78"/>
      <c r="L49" s="78"/>
      <c r="M49" s="78"/>
    </row>
    <row r="50" spans="9:13">
      <c r="I50" s="78"/>
      <c r="K50" s="78"/>
      <c r="L50" s="78"/>
      <c r="M50" s="78"/>
    </row>
    <row r="51" spans="9:13">
      <c r="I51" s="78"/>
      <c r="K51" s="78"/>
      <c r="L51" s="78"/>
      <c r="M51" s="78"/>
    </row>
    <row r="52" spans="9:13">
      <c r="I52" s="78"/>
      <c r="K52" s="78"/>
      <c r="L52" s="78"/>
      <c r="M52" s="78"/>
    </row>
    <row r="53" spans="9:13">
      <c r="K53" s="78"/>
      <c r="L53" s="78"/>
      <c r="M53" s="78"/>
    </row>
    <row r="54" spans="9:13">
      <c r="K54" s="78"/>
      <c r="L54" s="78"/>
      <c r="M54" s="78"/>
    </row>
  </sheetData>
  <mergeCells count="5">
    <mergeCell ref="C6:P6"/>
    <mergeCell ref="C2:D2"/>
    <mergeCell ref="C3:F3"/>
    <mergeCell ref="C4:J4"/>
    <mergeCell ref="C5:P5"/>
  </mergeCells>
  <phoneticPr fontId="2" type="noConversion"/>
  <dataValidations count="3">
    <dataValidation type="list" allowBlank="1" showInputMessage="1" showErrorMessage="1" sqref="K7 K10:K15">
      <formula1>Atleta_F</formula1>
    </dataValidation>
    <dataValidation type="list" allowBlank="1" showInputMessage="1" showErrorMessage="1" sqref="K16:K23">
      <formula1>Atleta_M</formula1>
    </dataValidation>
    <dataValidation type="list" allowBlank="1" showInputMessage="1" showErrorMessage="1" sqref="C3:F3">
      <formula1>Tipo_Gara</formula1>
    </dataValidation>
  </dataValidations>
  <pageMargins left="0.28999999999999998" right="0.28000000000000003" top="0.31" bottom="0.16" header="0.21" footer="7.0000000000000007E-2"/>
  <pageSetup paperSize="9" orientation="landscape" horizontalDpi="1200" verticalDpi="1200" r:id="rId1"/>
  <headerFooter alignWithMargins="0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46" enableFormatConditionsCalculation="0">
    <tabColor indexed="43"/>
    <pageSetUpPr fitToPage="1"/>
  </sheetPr>
  <dimension ref="B1:T76"/>
  <sheetViews>
    <sheetView workbookViewId="0"/>
  </sheetViews>
  <sheetFormatPr defaultRowHeight="12.75"/>
  <cols>
    <col min="1" max="1" width="2.140625" customWidth="1"/>
    <col min="2" max="2" width="31.7109375" customWidth="1"/>
    <col min="3" max="3" width="6.42578125" style="1" customWidth="1"/>
    <col min="4" max="10" width="6.42578125" customWidth="1"/>
    <col min="11" max="11" width="7.28515625" customWidth="1"/>
    <col min="12" max="13" width="6.42578125" customWidth="1"/>
    <col min="14" max="14" width="3.42578125" customWidth="1"/>
    <col min="15" max="15" width="3.5703125" customWidth="1"/>
    <col min="17" max="17" width="9" customWidth="1"/>
    <col min="18" max="18" width="10.85546875" customWidth="1"/>
    <col min="19" max="19" width="1.85546875" customWidth="1"/>
    <col min="20" max="20" width="11.85546875" customWidth="1"/>
  </cols>
  <sheetData>
    <row r="1" spans="2:20" ht="8.25" customHeight="1">
      <c r="C1"/>
    </row>
    <row r="2" spans="2:20">
      <c r="B2" t="s">
        <v>5</v>
      </c>
      <c r="C2" s="346">
        <v>41795</v>
      </c>
      <c r="D2" s="346"/>
      <c r="H2" t="s">
        <v>125</v>
      </c>
      <c r="J2" t="s">
        <v>134</v>
      </c>
      <c r="T2" s="2" t="s">
        <v>121</v>
      </c>
    </row>
    <row r="3" spans="2:20">
      <c r="B3" t="s">
        <v>2</v>
      </c>
      <c r="C3" s="347" t="s">
        <v>156</v>
      </c>
      <c r="D3" s="348"/>
      <c r="E3" s="348"/>
      <c r="F3" s="349"/>
      <c r="G3" s="6"/>
      <c r="H3" s="112">
        <v>100</v>
      </c>
      <c r="I3" s="6"/>
      <c r="J3" s="70">
        <v>10</v>
      </c>
    </row>
    <row r="4" spans="2:20">
      <c r="B4" t="s">
        <v>6</v>
      </c>
      <c r="C4" s="345" t="s">
        <v>279</v>
      </c>
      <c r="D4" s="345"/>
      <c r="E4" s="345"/>
      <c r="F4" s="345"/>
      <c r="G4" s="345"/>
      <c r="H4" s="345"/>
      <c r="I4" s="345"/>
      <c r="J4" s="345"/>
    </row>
    <row r="5" spans="2:20">
      <c r="B5" t="s">
        <v>7</v>
      </c>
      <c r="C5" s="344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</row>
    <row r="6" spans="2:20">
      <c r="B6" t="s">
        <v>79</v>
      </c>
      <c r="C6" s="344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</row>
    <row r="7" spans="2:20" ht="13.5" thickBot="1">
      <c r="C7"/>
    </row>
    <row r="8" spans="2:20" ht="13.5" thickBot="1">
      <c r="B8" s="2" t="s">
        <v>133</v>
      </c>
      <c r="C8" s="2"/>
      <c r="D8" s="2"/>
      <c r="E8" s="2"/>
      <c r="F8" s="2"/>
      <c r="G8" s="2"/>
      <c r="H8" s="2"/>
      <c r="I8" s="2"/>
      <c r="J8" s="2"/>
      <c r="P8" s="59" t="s">
        <v>8</v>
      </c>
      <c r="Q8" s="56" t="s">
        <v>119</v>
      </c>
      <c r="R8" s="55" t="s">
        <v>120</v>
      </c>
    </row>
    <row r="9" spans="2:20" ht="13.5" thickBot="1">
      <c r="B9" s="25" t="s">
        <v>22</v>
      </c>
      <c r="C9" s="11" t="s">
        <v>26</v>
      </c>
      <c r="D9" s="25" t="s">
        <v>25</v>
      </c>
      <c r="E9" s="11" t="s">
        <v>24</v>
      </c>
      <c r="F9" s="25" t="s">
        <v>31</v>
      </c>
      <c r="G9" s="10" t="s">
        <v>34</v>
      </c>
      <c r="H9" s="10" t="s">
        <v>76</v>
      </c>
      <c r="I9" s="11" t="s">
        <v>77</v>
      </c>
      <c r="J9" s="25" t="s">
        <v>32</v>
      </c>
      <c r="K9" s="11" t="s">
        <v>78</v>
      </c>
      <c r="L9" s="8" t="s">
        <v>4</v>
      </c>
      <c r="M9" s="8" t="s">
        <v>30</v>
      </c>
      <c r="P9" s="59" t="s">
        <v>9</v>
      </c>
      <c r="Q9" s="68">
        <v>62</v>
      </c>
      <c r="R9" s="69"/>
    </row>
    <row r="10" spans="2:20">
      <c r="B10" s="33" t="s">
        <v>54</v>
      </c>
      <c r="C10" s="43" t="s">
        <v>14</v>
      </c>
      <c r="D10" s="33">
        <v>10</v>
      </c>
      <c r="E10" s="152">
        <v>2</v>
      </c>
      <c r="F10" s="153">
        <v>84.126984126984127</v>
      </c>
      <c r="G10" s="154">
        <v>10</v>
      </c>
      <c r="H10" s="154">
        <v>0</v>
      </c>
      <c r="I10" s="155">
        <v>0</v>
      </c>
      <c r="J10" s="153">
        <v>87.5</v>
      </c>
      <c r="K10" s="155">
        <v>0</v>
      </c>
      <c r="L10" s="156">
        <v>50</v>
      </c>
      <c r="M10" s="157">
        <v>60</v>
      </c>
      <c r="P10" s="67" t="s">
        <v>10</v>
      </c>
      <c r="Q10" s="57"/>
      <c r="R10" s="91"/>
    </row>
    <row r="11" spans="2:20">
      <c r="B11" s="34" t="s">
        <v>48</v>
      </c>
      <c r="C11" s="36" t="s">
        <v>17</v>
      </c>
      <c r="D11" s="34">
        <v>15</v>
      </c>
      <c r="E11" s="47">
        <v>1</v>
      </c>
      <c r="F11" s="49">
        <v>76.19047619047619</v>
      </c>
      <c r="G11" s="45">
        <v>6</v>
      </c>
      <c r="H11" s="45">
        <v>100</v>
      </c>
      <c r="I11" s="109">
        <v>76.19047619047619</v>
      </c>
      <c r="J11" s="49">
        <v>87.5</v>
      </c>
      <c r="K11" s="109">
        <v>87.5</v>
      </c>
      <c r="L11" s="110">
        <v>50</v>
      </c>
      <c r="M11" s="111">
        <v>223.6904761904762</v>
      </c>
      <c r="P11" s="60" t="s">
        <v>11</v>
      </c>
      <c r="Q11" s="58"/>
      <c r="R11" s="54"/>
    </row>
    <row r="12" spans="2:20">
      <c r="B12" s="34" t="s">
        <v>67</v>
      </c>
      <c r="C12" s="36" t="s">
        <v>13</v>
      </c>
      <c r="D12" s="34">
        <v>19</v>
      </c>
      <c r="E12" s="47">
        <v>4</v>
      </c>
      <c r="F12" s="49">
        <v>69.841269841269835</v>
      </c>
      <c r="G12" s="45">
        <v>4</v>
      </c>
      <c r="H12" s="45">
        <v>100</v>
      </c>
      <c r="I12" s="109">
        <v>69.841269841269835</v>
      </c>
      <c r="J12" s="49">
        <v>50</v>
      </c>
      <c r="K12" s="109">
        <v>50</v>
      </c>
      <c r="L12" s="110"/>
      <c r="M12" s="111">
        <v>129.84126984126982</v>
      </c>
      <c r="P12" s="60" t="s">
        <v>12</v>
      </c>
      <c r="Q12" s="58"/>
      <c r="R12" s="87"/>
    </row>
    <row r="13" spans="2:20">
      <c r="B13" s="34" t="s">
        <v>191</v>
      </c>
      <c r="C13" s="36" t="s">
        <v>13</v>
      </c>
      <c r="D13" s="34">
        <v>36</v>
      </c>
      <c r="E13" s="47">
        <v>5</v>
      </c>
      <c r="F13" s="49">
        <v>42.857142857142854</v>
      </c>
      <c r="G13" s="45">
        <v>13</v>
      </c>
      <c r="H13" s="45">
        <v>0</v>
      </c>
      <c r="I13" s="109">
        <v>0</v>
      </c>
      <c r="J13" s="49">
        <v>37.5</v>
      </c>
      <c r="K13" s="109">
        <v>0</v>
      </c>
      <c r="L13" s="110"/>
      <c r="M13" s="111">
        <v>10</v>
      </c>
      <c r="P13" s="60" t="s">
        <v>13</v>
      </c>
      <c r="Q13" s="58">
        <v>7</v>
      </c>
      <c r="R13" s="87"/>
    </row>
    <row r="14" spans="2:20">
      <c r="B14" s="34" t="s">
        <v>91</v>
      </c>
      <c r="C14" s="36" t="s">
        <v>13</v>
      </c>
      <c r="D14" s="34">
        <v>38</v>
      </c>
      <c r="E14" s="47">
        <v>6</v>
      </c>
      <c r="F14" s="49">
        <v>39.682539682539684</v>
      </c>
      <c r="G14" s="45">
        <v>7</v>
      </c>
      <c r="H14" s="45">
        <v>100</v>
      </c>
      <c r="I14" s="109">
        <v>39.682539682539684</v>
      </c>
      <c r="J14" s="49">
        <v>25</v>
      </c>
      <c r="K14" s="109">
        <v>25</v>
      </c>
      <c r="L14" s="110"/>
      <c r="M14" s="111">
        <v>74.682539682539684</v>
      </c>
      <c r="P14" s="60" t="s">
        <v>14</v>
      </c>
      <c r="Q14" s="58">
        <v>15</v>
      </c>
      <c r="R14" s="54"/>
    </row>
    <row r="15" spans="2:20" ht="13.5" thickBot="1">
      <c r="B15" s="35" t="s">
        <v>88</v>
      </c>
      <c r="C15" s="37" t="s">
        <v>17</v>
      </c>
      <c r="D15" s="35">
        <v>44</v>
      </c>
      <c r="E15" s="48">
        <v>4</v>
      </c>
      <c r="F15" s="50">
        <v>30.158730158730158</v>
      </c>
      <c r="G15" s="51">
        <v>9</v>
      </c>
      <c r="H15" s="51">
        <v>40</v>
      </c>
      <c r="I15" s="106">
        <v>12.063492063492063</v>
      </c>
      <c r="J15" s="50">
        <v>50</v>
      </c>
      <c r="K15" s="106">
        <v>20</v>
      </c>
      <c r="L15" s="107"/>
      <c r="M15" s="108">
        <v>42.063492063492063</v>
      </c>
      <c r="P15" s="60" t="s">
        <v>15</v>
      </c>
      <c r="Q15" s="58"/>
      <c r="R15" s="54"/>
    </row>
    <row r="16" spans="2:20">
      <c r="F16" s="7"/>
      <c r="I16" s="78"/>
      <c r="J16" s="7"/>
      <c r="K16" s="78"/>
      <c r="L16" s="78"/>
      <c r="M16" s="78"/>
      <c r="P16" s="60" t="s">
        <v>16</v>
      </c>
      <c r="Q16" s="58"/>
      <c r="R16" s="87"/>
    </row>
    <row r="17" spans="2:18">
      <c r="B17" s="99" t="s">
        <v>106</v>
      </c>
      <c r="F17" s="7"/>
      <c r="I17" s="78"/>
      <c r="J17" s="7"/>
      <c r="K17" s="78"/>
      <c r="L17" s="78"/>
      <c r="M17" s="78"/>
      <c r="P17" s="60" t="s">
        <v>17</v>
      </c>
      <c r="Q17" s="58">
        <v>7</v>
      </c>
      <c r="R17" s="87"/>
    </row>
    <row r="18" spans="2:18">
      <c r="B18" s="101" t="s">
        <v>26</v>
      </c>
      <c r="C18" s="100"/>
      <c r="D18" s="102" t="s">
        <v>122</v>
      </c>
      <c r="E18" s="100"/>
      <c r="F18" s="100"/>
      <c r="G18" s="100"/>
      <c r="H18" s="100"/>
      <c r="I18" s="100"/>
      <c r="J18" s="100"/>
      <c r="K18" s="100"/>
      <c r="L18" s="100"/>
      <c r="M18" s="78"/>
      <c r="P18" s="60" t="s">
        <v>18</v>
      </c>
      <c r="Q18" s="58"/>
      <c r="R18" s="87"/>
    </row>
    <row r="19" spans="2:18">
      <c r="B19" s="101" t="s">
        <v>25</v>
      </c>
      <c r="D19" s="103" t="s">
        <v>123</v>
      </c>
      <c r="F19" s="7"/>
      <c r="I19" s="78"/>
      <c r="J19" s="7"/>
      <c r="K19" s="78"/>
      <c r="L19" s="78"/>
      <c r="M19" s="78"/>
      <c r="P19" s="85" t="s">
        <v>19</v>
      </c>
      <c r="Q19" s="86"/>
      <c r="R19" s="87"/>
    </row>
    <row r="20" spans="2:18" ht="13.5" thickBot="1">
      <c r="B20" s="101" t="s">
        <v>24</v>
      </c>
      <c r="D20" s="103" t="s">
        <v>124</v>
      </c>
      <c r="F20" s="7"/>
      <c r="I20" s="78"/>
      <c r="J20" s="7"/>
      <c r="K20" s="78"/>
      <c r="L20" s="78"/>
      <c r="M20" s="78"/>
      <c r="P20" s="88" t="s">
        <v>20</v>
      </c>
      <c r="Q20" s="89"/>
      <c r="R20" s="90"/>
    </row>
    <row r="21" spans="2:18">
      <c r="B21" s="101" t="s">
        <v>31</v>
      </c>
      <c r="D21" s="103" t="s">
        <v>129</v>
      </c>
      <c r="F21" s="7"/>
      <c r="I21" s="78"/>
      <c r="J21" s="7"/>
      <c r="K21" s="78"/>
      <c r="L21" s="78"/>
      <c r="M21" s="78"/>
    </row>
    <row r="22" spans="2:18">
      <c r="B22" s="101" t="s">
        <v>34</v>
      </c>
      <c r="D22" s="103" t="s">
        <v>277</v>
      </c>
      <c r="F22" s="7"/>
      <c r="I22" s="78"/>
      <c r="J22" s="7"/>
      <c r="K22" s="78"/>
      <c r="L22" s="78"/>
      <c r="M22" s="78"/>
    </row>
    <row r="23" spans="2:18">
      <c r="B23" s="101" t="s">
        <v>76</v>
      </c>
      <c r="D23" s="103" t="s">
        <v>127</v>
      </c>
      <c r="F23" s="7"/>
      <c r="I23" s="78"/>
      <c r="J23" s="7"/>
      <c r="K23" s="78"/>
      <c r="L23" s="78"/>
      <c r="M23" s="78"/>
    </row>
    <row r="24" spans="2:18">
      <c r="B24" s="101" t="s">
        <v>77</v>
      </c>
      <c r="D24" s="103" t="s">
        <v>128</v>
      </c>
      <c r="F24" s="7"/>
      <c r="I24" s="78"/>
      <c r="J24" s="7"/>
      <c r="K24" s="78"/>
      <c r="L24" s="78"/>
      <c r="M24" s="78"/>
    </row>
    <row r="25" spans="2:18">
      <c r="B25" s="101" t="s">
        <v>32</v>
      </c>
      <c r="D25" s="103" t="s">
        <v>130</v>
      </c>
      <c r="F25" s="7"/>
      <c r="I25" s="78"/>
      <c r="J25" s="7"/>
      <c r="K25" s="78"/>
      <c r="L25" s="78"/>
      <c r="M25" s="78"/>
    </row>
    <row r="26" spans="2:18">
      <c r="B26" s="101" t="s">
        <v>78</v>
      </c>
      <c r="D26" s="103" t="s">
        <v>131</v>
      </c>
      <c r="F26" s="7"/>
      <c r="I26" s="78"/>
      <c r="J26" s="7"/>
      <c r="K26" s="78"/>
      <c r="L26" s="78"/>
      <c r="M26" s="78"/>
    </row>
    <row r="27" spans="2:18">
      <c r="B27" s="101" t="s">
        <v>4</v>
      </c>
      <c r="D27" s="103" t="s">
        <v>132</v>
      </c>
      <c r="F27" s="7"/>
      <c r="I27" s="78"/>
      <c r="J27" s="7"/>
      <c r="K27" s="78"/>
      <c r="L27" s="78"/>
      <c r="M27" s="78"/>
    </row>
    <row r="28" spans="2:18">
      <c r="B28" s="101" t="s">
        <v>30</v>
      </c>
      <c r="D28" s="103" t="s">
        <v>135</v>
      </c>
      <c r="F28" s="7"/>
      <c r="I28" s="78"/>
      <c r="J28" s="7"/>
      <c r="K28" s="78"/>
      <c r="L28" s="78"/>
      <c r="M28" s="78"/>
    </row>
    <row r="29" spans="2:18">
      <c r="F29" s="7"/>
      <c r="I29" s="78"/>
      <c r="J29" s="7"/>
      <c r="K29" s="78"/>
      <c r="L29" s="78"/>
      <c r="M29" s="78"/>
    </row>
    <row r="30" spans="2:18">
      <c r="F30" s="7"/>
      <c r="I30" s="78"/>
      <c r="J30" s="7"/>
      <c r="K30" s="78"/>
      <c r="L30" s="78"/>
      <c r="M30" s="78"/>
    </row>
    <row r="31" spans="2:18">
      <c r="F31" s="7"/>
      <c r="I31" s="78"/>
      <c r="J31" s="7"/>
      <c r="K31" s="78"/>
      <c r="L31" s="78"/>
      <c r="M31" s="78"/>
    </row>
    <row r="32" spans="2:18">
      <c r="F32" s="7"/>
      <c r="I32" s="78"/>
      <c r="J32" s="7"/>
      <c r="K32" s="78"/>
      <c r="L32" s="78"/>
      <c r="M32" s="78"/>
    </row>
    <row r="33" spans="6:13">
      <c r="F33" s="7"/>
      <c r="I33" s="78"/>
      <c r="J33" s="7"/>
      <c r="K33" s="78"/>
      <c r="L33" s="78"/>
      <c r="M33" s="78"/>
    </row>
    <row r="34" spans="6:13">
      <c r="F34" s="7"/>
      <c r="I34" s="78"/>
      <c r="J34" s="7"/>
      <c r="K34" s="78"/>
      <c r="L34" s="78"/>
      <c r="M34" s="78"/>
    </row>
    <row r="35" spans="6:13">
      <c r="F35" s="7"/>
      <c r="I35" s="78"/>
      <c r="J35" s="7"/>
      <c r="K35" s="78"/>
      <c r="L35" s="78"/>
      <c r="M35" s="78"/>
    </row>
    <row r="36" spans="6:13">
      <c r="F36" s="7"/>
      <c r="I36" s="78"/>
      <c r="J36" s="7"/>
      <c r="K36" s="78"/>
      <c r="L36" s="78"/>
      <c r="M36" s="78"/>
    </row>
    <row r="37" spans="6:13">
      <c r="F37" s="7"/>
      <c r="I37" s="78"/>
      <c r="J37" s="7"/>
      <c r="K37" s="78"/>
      <c r="L37" s="78"/>
      <c r="M37" s="78"/>
    </row>
    <row r="38" spans="6:13">
      <c r="F38" s="7"/>
      <c r="I38" s="78"/>
      <c r="J38" s="7"/>
      <c r="K38" s="78"/>
      <c r="L38" s="78"/>
      <c r="M38" s="78"/>
    </row>
    <row r="39" spans="6:13">
      <c r="F39" s="7"/>
      <c r="I39" s="78"/>
      <c r="J39" s="7"/>
      <c r="K39" s="78"/>
      <c r="L39" s="78"/>
      <c r="M39" s="78"/>
    </row>
    <row r="40" spans="6:13">
      <c r="F40" s="7"/>
      <c r="I40" s="78"/>
      <c r="J40" s="7"/>
      <c r="K40" s="78"/>
      <c r="L40" s="78"/>
      <c r="M40" s="78"/>
    </row>
    <row r="41" spans="6:13">
      <c r="F41" s="7"/>
      <c r="I41" s="78"/>
      <c r="J41" s="7"/>
      <c r="K41" s="78"/>
      <c r="L41" s="78"/>
      <c r="M41" s="78"/>
    </row>
    <row r="42" spans="6:13">
      <c r="F42" s="7"/>
      <c r="I42" s="78"/>
      <c r="J42" s="7"/>
      <c r="K42" s="78"/>
      <c r="L42" s="78"/>
      <c r="M42" s="78"/>
    </row>
    <row r="43" spans="6:13">
      <c r="F43" s="7"/>
      <c r="I43" s="78"/>
      <c r="J43" s="7"/>
      <c r="K43" s="78"/>
      <c r="L43" s="78"/>
      <c r="M43" s="78"/>
    </row>
    <row r="44" spans="6:13">
      <c r="F44" s="7"/>
      <c r="I44" s="78"/>
      <c r="J44" s="7"/>
      <c r="K44" s="78"/>
      <c r="L44" s="78"/>
      <c r="M44" s="78"/>
    </row>
    <row r="45" spans="6:13">
      <c r="I45" s="78"/>
      <c r="J45" s="72"/>
      <c r="K45" s="78"/>
      <c r="L45" s="78"/>
      <c r="M45" s="78"/>
    </row>
    <row r="46" spans="6:13">
      <c r="I46" s="78"/>
      <c r="J46" s="72"/>
      <c r="K46" s="78"/>
      <c r="L46" s="78"/>
      <c r="M46" s="78"/>
    </row>
    <row r="47" spans="6:13">
      <c r="I47" s="78"/>
      <c r="J47" s="72"/>
      <c r="K47" s="78"/>
      <c r="L47" s="78"/>
      <c r="M47" s="78"/>
    </row>
    <row r="48" spans="6:13">
      <c r="I48" s="78"/>
      <c r="J48" s="72"/>
      <c r="K48" s="78"/>
      <c r="L48" s="78"/>
      <c r="M48" s="78"/>
    </row>
    <row r="49" spans="9:13">
      <c r="I49" s="78"/>
      <c r="J49" s="72"/>
      <c r="K49" s="78"/>
      <c r="L49" s="78"/>
      <c r="M49" s="78"/>
    </row>
    <row r="50" spans="9:13">
      <c r="I50" s="78"/>
      <c r="J50" s="72"/>
      <c r="K50" s="78"/>
      <c r="L50" s="78"/>
      <c r="M50" s="78"/>
    </row>
    <row r="51" spans="9:13">
      <c r="I51" s="78"/>
      <c r="J51" s="72"/>
      <c r="K51" s="78"/>
      <c r="L51" s="78"/>
      <c r="M51" s="78"/>
    </row>
    <row r="52" spans="9:13">
      <c r="I52" s="78"/>
      <c r="J52" s="72"/>
      <c r="K52" s="78"/>
      <c r="L52" s="78"/>
      <c r="M52" s="78"/>
    </row>
    <row r="53" spans="9:13">
      <c r="I53" s="78"/>
      <c r="J53" s="72"/>
      <c r="K53" s="78"/>
      <c r="L53" s="78"/>
      <c r="M53" s="78"/>
    </row>
    <row r="54" spans="9:13">
      <c r="I54" s="78"/>
      <c r="J54" s="72"/>
      <c r="K54" s="78"/>
      <c r="L54" s="78"/>
      <c r="M54" s="78"/>
    </row>
    <row r="55" spans="9:13">
      <c r="I55" s="78"/>
      <c r="J55" s="72"/>
      <c r="K55" s="78"/>
      <c r="L55" s="78"/>
      <c r="M55" s="78"/>
    </row>
    <row r="56" spans="9:13">
      <c r="I56" s="78"/>
      <c r="J56" s="72"/>
      <c r="K56" s="78"/>
      <c r="L56" s="78"/>
      <c r="M56" s="78"/>
    </row>
    <row r="57" spans="9:13">
      <c r="I57" s="78"/>
      <c r="K57" s="78"/>
      <c r="L57" s="78"/>
      <c r="M57" s="78"/>
    </row>
    <row r="58" spans="9:13">
      <c r="I58" s="78"/>
      <c r="K58" s="78"/>
      <c r="L58" s="78"/>
      <c r="M58" s="78"/>
    </row>
    <row r="59" spans="9:13">
      <c r="I59" s="78"/>
      <c r="K59" s="78"/>
      <c r="L59" s="78"/>
      <c r="M59" s="78"/>
    </row>
    <row r="60" spans="9:13">
      <c r="I60" s="78"/>
      <c r="K60" s="78"/>
      <c r="L60" s="78"/>
      <c r="M60" s="78"/>
    </row>
    <row r="61" spans="9:13">
      <c r="I61" s="78"/>
      <c r="K61" s="78"/>
      <c r="L61" s="78"/>
      <c r="M61" s="78"/>
    </row>
    <row r="62" spans="9:13">
      <c r="I62" s="78"/>
      <c r="K62" s="78"/>
      <c r="L62" s="78"/>
      <c r="M62" s="78"/>
    </row>
    <row r="63" spans="9:13">
      <c r="I63" s="78"/>
      <c r="K63" s="78"/>
      <c r="L63" s="78"/>
      <c r="M63" s="78"/>
    </row>
    <row r="64" spans="9:13">
      <c r="I64" s="78"/>
      <c r="K64" s="78"/>
      <c r="L64" s="78"/>
      <c r="M64" s="78"/>
    </row>
    <row r="65" spans="9:13">
      <c r="I65" s="78"/>
      <c r="K65" s="78"/>
      <c r="L65" s="78"/>
      <c r="M65" s="78"/>
    </row>
    <row r="66" spans="9:13">
      <c r="I66" s="78"/>
      <c r="K66" s="78"/>
      <c r="L66" s="78"/>
      <c r="M66" s="78"/>
    </row>
    <row r="67" spans="9:13">
      <c r="I67" s="78"/>
      <c r="K67" s="78"/>
      <c r="L67" s="78"/>
      <c r="M67" s="78"/>
    </row>
    <row r="68" spans="9:13">
      <c r="I68" s="78"/>
      <c r="K68" s="78"/>
      <c r="L68" s="78"/>
      <c r="M68" s="78"/>
    </row>
    <row r="69" spans="9:13">
      <c r="I69" s="78"/>
      <c r="K69" s="78"/>
      <c r="L69" s="78"/>
      <c r="M69" s="78"/>
    </row>
    <row r="70" spans="9:13">
      <c r="I70" s="78"/>
      <c r="K70" s="78"/>
      <c r="L70" s="78"/>
      <c r="M70" s="78"/>
    </row>
    <row r="71" spans="9:13">
      <c r="I71" s="78"/>
      <c r="K71" s="78"/>
      <c r="L71" s="78"/>
      <c r="M71" s="78"/>
    </row>
    <row r="72" spans="9:13">
      <c r="I72" s="78"/>
      <c r="K72" s="78"/>
      <c r="L72" s="78"/>
      <c r="M72" s="78"/>
    </row>
    <row r="73" spans="9:13">
      <c r="I73" s="78"/>
      <c r="K73" s="78"/>
      <c r="L73" s="78"/>
      <c r="M73" s="78"/>
    </row>
    <row r="74" spans="9:13">
      <c r="I74" s="78"/>
      <c r="K74" s="78"/>
      <c r="L74" s="78"/>
      <c r="M74" s="78"/>
    </row>
    <row r="75" spans="9:13">
      <c r="K75" s="78"/>
      <c r="L75" s="78"/>
      <c r="M75" s="78"/>
    </row>
    <row r="76" spans="9:13">
      <c r="K76" s="78"/>
      <c r="L76" s="78"/>
      <c r="M76" s="78"/>
    </row>
  </sheetData>
  <mergeCells count="5">
    <mergeCell ref="C6:P6"/>
    <mergeCell ref="C2:D2"/>
    <mergeCell ref="C3:F3"/>
    <mergeCell ref="C4:J4"/>
    <mergeCell ref="C5:P5"/>
  </mergeCells>
  <phoneticPr fontId="2" type="noConversion"/>
  <dataValidations count="2">
    <dataValidation type="list" allowBlank="1" showInputMessage="1" showErrorMessage="1" sqref="K7 K10:K15">
      <formula1>Atleta_F</formula1>
    </dataValidation>
    <dataValidation type="list" allowBlank="1" showInputMessage="1" showErrorMessage="1" sqref="C3:F3">
      <formula1>Tipo_Gara</formula1>
    </dataValidation>
  </dataValidations>
  <pageMargins left="0.28999999999999998" right="0.28000000000000003" top="0.31" bottom="0.16" header="0.21" footer="7.0000000000000007E-2"/>
  <pageSetup paperSize="9" orientation="landscape" horizontalDpi="1200" verticalDpi="1200" r:id="rId1"/>
  <headerFooter alignWithMargins="0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47" enableFormatConditionsCalculation="0">
    <tabColor indexed="43"/>
    <pageSetUpPr fitToPage="1"/>
  </sheetPr>
  <dimension ref="B1:T38"/>
  <sheetViews>
    <sheetView workbookViewId="0"/>
  </sheetViews>
  <sheetFormatPr defaultRowHeight="12.75"/>
  <cols>
    <col min="1" max="1" width="2.140625" customWidth="1"/>
    <col min="2" max="2" width="31.7109375" customWidth="1"/>
    <col min="3" max="3" width="6.42578125" style="1" customWidth="1"/>
    <col min="4" max="10" width="6.42578125" customWidth="1"/>
    <col min="11" max="11" width="7.28515625" customWidth="1"/>
    <col min="12" max="13" width="6.42578125" customWidth="1"/>
    <col min="14" max="14" width="3.42578125" customWidth="1"/>
    <col min="15" max="15" width="3.5703125" customWidth="1"/>
    <col min="17" max="17" width="9" customWidth="1"/>
    <col min="18" max="18" width="10.85546875" customWidth="1"/>
    <col min="19" max="19" width="1.85546875" customWidth="1"/>
    <col min="20" max="20" width="11.85546875" customWidth="1"/>
  </cols>
  <sheetData>
    <row r="1" spans="2:20" ht="8.25" customHeight="1">
      <c r="C1"/>
    </row>
    <row r="2" spans="2:20">
      <c r="B2" t="s">
        <v>5</v>
      </c>
      <c r="C2" s="346">
        <v>41797</v>
      </c>
      <c r="D2" s="346"/>
      <c r="H2" t="s">
        <v>125</v>
      </c>
      <c r="J2" t="s">
        <v>134</v>
      </c>
      <c r="T2" s="2" t="s">
        <v>121</v>
      </c>
    </row>
    <row r="3" spans="2:20">
      <c r="B3" t="s">
        <v>2</v>
      </c>
      <c r="C3" s="347" t="s">
        <v>156</v>
      </c>
      <c r="D3" s="348"/>
      <c r="E3" s="348"/>
      <c r="F3" s="349"/>
      <c r="G3" s="6"/>
      <c r="H3" s="112">
        <v>100</v>
      </c>
      <c r="I3" s="6"/>
      <c r="J3" s="70">
        <v>10</v>
      </c>
    </row>
    <row r="4" spans="2:20">
      <c r="B4" t="s">
        <v>6</v>
      </c>
      <c r="C4" s="345" t="s">
        <v>279</v>
      </c>
      <c r="D4" s="345"/>
      <c r="E4" s="345"/>
      <c r="F4" s="345"/>
      <c r="G4" s="345"/>
      <c r="H4" s="345"/>
      <c r="I4" s="345"/>
      <c r="J4" s="345"/>
    </row>
    <row r="5" spans="2:20">
      <c r="B5" t="s">
        <v>7</v>
      </c>
      <c r="C5" s="344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</row>
    <row r="6" spans="2:20">
      <c r="B6" t="s">
        <v>79</v>
      </c>
      <c r="C6" s="344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</row>
    <row r="7" spans="2:20" ht="13.5" thickBot="1">
      <c r="C7"/>
    </row>
    <row r="8" spans="2:20" ht="13.5" thickBot="1">
      <c r="B8" s="2" t="s">
        <v>133</v>
      </c>
      <c r="C8" s="2"/>
      <c r="D8" s="2"/>
      <c r="E8" s="2"/>
      <c r="F8" s="2"/>
      <c r="G8" s="2"/>
      <c r="H8" s="2"/>
      <c r="I8" s="2"/>
      <c r="J8" s="2"/>
      <c r="P8" s="59" t="s">
        <v>8</v>
      </c>
      <c r="Q8" s="56" t="s">
        <v>119</v>
      </c>
      <c r="R8" s="55" t="s">
        <v>120</v>
      </c>
    </row>
    <row r="9" spans="2:20" ht="13.5" thickBot="1">
      <c r="B9" s="25" t="s">
        <v>22</v>
      </c>
      <c r="C9" s="11" t="s">
        <v>26</v>
      </c>
      <c r="D9" s="25" t="s">
        <v>25</v>
      </c>
      <c r="E9" s="11" t="s">
        <v>24</v>
      </c>
      <c r="F9" s="25" t="s">
        <v>31</v>
      </c>
      <c r="G9" s="10" t="s">
        <v>34</v>
      </c>
      <c r="H9" s="10" t="s">
        <v>76</v>
      </c>
      <c r="I9" s="11" t="s">
        <v>77</v>
      </c>
      <c r="J9" s="25" t="s">
        <v>32</v>
      </c>
      <c r="K9" s="11" t="s">
        <v>78</v>
      </c>
      <c r="L9" s="8" t="s">
        <v>4</v>
      </c>
      <c r="M9" s="8" t="s">
        <v>30</v>
      </c>
      <c r="P9" s="59" t="s">
        <v>9</v>
      </c>
      <c r="Q9" s="68">
        <v>85</v>
      </c>
      <c r="R9" s="69"/>
    </row>
    <row r="10" spans="2:20">
      <c r="B10" s="33" t="s">
        <v>54</v>
      </c>
      <c r="C10" s="43" t="s">
        <v>14</v>
      </c>
      <c r="D10" s="33">
        <v>14</v>
      </c>
      <c r="E10" s="152">
        <v>3</v>
      </c>
      <c r="F10" s="153">
        <v>83.720930232558146</v>
      </c>
      <c r="G10" s="154">
        <v>11</v>
      </c>
      <c r="H10" s="154">
        <v>0</v>
      </c>
      <c r="I10" s="155">
        <v>0</v>
      </c>
      <c r="J10" s="153">
        <v>86.956521739130437</v>
      </c>
      <c r="K10" s="155">
        <v>0</v>
      </c>
      <c r="L10" s="156">
        <v>25</v>
      </c>
      <c r="M10" s="157">
        <v>35</v>
      </c>
      <c r="P10" s="67" t="s">
        <v>10</v>
      </c>
      <c r="Q10" s="57"/>
      <c r="R10" s="91"/>
    </row>
    <row r="11" spans="2:20">
      <c r="B11" s="34" t="s">
        <v>191</v>
      </c>
      <c r="C11" s="36" t="s">
        <v>13</v>
      </c>
      <c r="D11" s="34">
        <v>27</v>
      </c>
      <c r="E11" s="47">
        <v>6</v>
      </c>
      <c r="F11" s="49">
        <v>68.604651162790702</v>
      </c>
      <c r="G11" s="45">
        <v>9</v>
      </c>
      <c r="H11" s="45">
        <v>0</v>
      </c>
      <c r="I11" s="109">
        <v>0</v>
      </c>
      <c r="J11" s="49">
        <v>45.454545454545453</v>
      </c>
      <c r="K11" s="109">
        <v>0</v>
      </c>
      <c r="L11" s="110"/>
      <c r="M11" s="111">
        <v>10</v>
      </c>
      <c r="P11" s="60" t="s">
        <v>11</v>
      </c>
      <c r="Q11" s="58"/>
      <c r="R11" s="54"/>
    </row>
    <row r="12" spans="2:20">
      <c r="B12" s="34" t="s">
        <v>48</v>
      </c>
      <c r="C12" s="36" t="s">
        <v>17</v>
      </c>
      <c r="D12" s="34">
        <v>30</v>
      </c>
      <c r="E12" s="47">
        <v>1</v>
      </c>
      <c r="F12" s="49">
        <v>65.116279069767444</v>
      </c>
      <c r="G12" s="45">
        <v>13</v>
      </c>
      <c r="H12" s="45">
        <v>0</v>
      </c>
      <c r="I12" s="109">
        <v>0</v>
      </c>
      <c r="J12" s="49">
        <v>83.333333333333343</v>
      </c>
      <c r="K12" s="109">
        <v>0</v>
      </c>
      <c r="L12" s="110">
        <v>50</v>
      </c>
      <c r="M12" s="111">
        <v>60</v>
      </c>
      <c r="P12" s="60" t="s">
        <v>12</v>
      </c>
      <c r="Q12" s="58"/>
      <c r="R12" s="87"/>
    </row>
    <row r="13" spans="2:20">
      <c r="B13" s="34" t="s">
        <v>67</v>
      </c>
      <c r="C13" s="36" t="s">
        <v>13</v>
      </c>
      <c r="D13" s="34">
        <v>31</v>
      </c>
      <c r="E13" s="47">
        <v>7</v>
      </c>
      <c r="F13" s="49">
        <v>63.953488372093027</v>
      </c>
      <c r="G13" s="45">
        <v>7</v>
      </c>
      <c r="H13" s="45">
        <v>100</v>
      </c>
      <c r="I13" s="109">
        <v>63.953488372093027</v>
      </c>
      <c r="J13" s="49">
        <v>36.363636363636367</v>
      </c>
      <c r="K13" s="109">
        <v>36.363636363636367</v>
      </c>
      <c r="L13" s="110"/>
      <c r="M13" s="111">
        <v>110.31712473572939</v>
      </c>
      <c r="P13" s="60" t="s">
        <v>13</v>
      </c>
      <c r="Q13" s="58">
        <v>10</v>
      </c>
      <c r="R13" s="87"/>
    </row>
    <row r="14" spans="2:20">
      <c r="B14" s="34" t="s">
        <v>91</v>
      </c>
      <c r="C14" s="36" t="s">
        <v>13</v>
      </c>
      <c r="D14" s="34">
        <v>39</v>
      </c>
      <c r="E14" s="47">
        <v>8</v>
      </c>
      <c r="F14" s="49">
        <v>54.651162790697668</v>
      </c>
      <c r="G14" s="45">
        <v>5</v>
      </c>
      <c r="H14" s="45">
        <v>100</v>
      </c>
      <c r="I14" s="109">
        <v>54.651162790697668</v>
      </c>
      <c r="J14" s="49">
        <v>27.27272727272727</v>
      </c>
      <c r="K14" s="109">
        <v>27.27272727272727</v>
      </c>
      <c r="L14" s="110"/>
      <c r="M14" s="111">
        <v>91.923890063424935</v>
      </c>
      <c r="P14" s="60" t="s">
        <v>14</v>
      </c>
      <c r="Q14" s="58">
        <v>22</v>
      </c>
      <c r="R14" s="54"/>
    </row>
    <row r="15" spans="2:20" ht="13.5" thickBot="1">
      <c r="B15" s="35" t="s">
        <v>88</v>
      </c>
      <c r="C15" s="37" t="s">
        <v>17</v>
      </c>
      <c r="D15" s="35">
        <v>53</v>
      </c>
      <c r="E15" s="48">
        <v>3</v>
      </c>
      <c r="F15" s="50">
        <v>38.372093023255815</v>
      </c>
      <c r="G15" s="51">
        <v>7</v>
      </c>
      <c r="H15" s="51">
        <v>100</v>
      </c>
      <c r="I15" s="106">
        <v>38.372093023255815</v>
      </c>
      <c r="J15" s="50">
        <v>50</v>
      </c>
      <c r="K15" s="106">
        <v>50</v>
      </c>
      <c r="L15" s="107">
        <v>12.5</v>
      </c>
      <c r="M15" s="108">
        <v>110.87209302325581</v>
      </c>
      <c r="P15" s="60" t="s">
        <v>15</v>
      </c>
      <c r="Q15" s="58"/>
      <c r="R15" s="54"/>
    </row>
    <row r="16" spans="2:20">
      <c r="I16" s="78"/>
      <c r="J16" s="72"/>
      <c r="K16" s="78"/>
      <c r="L16" s="78"/>
      <c r="M16" s="78"/>
      <c r="P16" s="60" t="s">
        <v>16</v>
      </c>
      <c r="Q16" s="58"/>
      <c r="R16" s="87"/>
    </row>
    <row r="17" spans="9:18">
      <c r="I17" s="78"/>
      <c r="J17" s="72"/>
      <c r="K17" s="78"/>
      <c r="L17" s="78"/>
      <c r="M17" s="78"/>
      <c r="P17" s="60" t="s">
        <v>17</v>
      </c>
      <c r="Q17" s="58">
        <v>5</v>
      </c>
      <c r="R17" s="87"/>
    </row>
    <row r="18" spans="9:18">
      <c r="I18" s="78"/>
      <c r="J18" s="72"/>
      <c r="K18" s="78"/>
      <c r="L18" s="78"/>
      <c r="M18" s="78"/>
      <c r="P18" s="60" t="s">
        <v>18</v>
      </c>
      <c r="Q18" s="58"/>
      <c r="R18" s="87"/>
    </row>
    <row r="19" spans="9:18">
      <c r="I19" s="78"/>
      <c r="K19" s="78"/>
      <c r="L19" s="78"/>
      <c r="M19" s="78"/>
      <c r="P19" s="85" t="s">
        <v>19</v>
      </c>
      <c r="Q19" s="86"/>
      <c r="R19" s="87"/>
    </row>
    <row r="20" spans="9:18" ht="13.5" thickBot="1">
      <c r="I20" s="78"/>
      <c r="K20" s="78"/>
      <c r="L20" s="78"/>
      <c r="M20" s="78"/>
      <c r="P20" s="88" t="s">
        <v>20</v>
      </c>
      <c r="Q20" s="89"/>
      <c r="R20" s="90"/>
    </row>
    <row r="21" spans="9:18">
      <c r="I21" s="78"/>
      <c r="K21" s="78"/>
      <c r="L21" s="78"/>
      <c r="M21" s="78"/>
    </row>
    <row r="22" spans="9:18">
      <c r="I22" s="78"/>
      <c r="K22" s="78"/>
      <c r="L22" s="78"/>
      <c r="M22" s="78"/>
    </row>
    <row r="23" spans="9:18">
      <c r="I23" s="78"/>
      <c r="K23" s="78"/>
      <c r="L23" s="78"/>
      <c r="M23" s="78"/>
    </row>
    <row r="24" spans="9:18">
      <c r="I24" s="78"/>
      <c r="K24" s="78"/>
      <c r="L24" s="78"/>
      <c r="M24" s="78"/>
    </row>
    <row r="25" spans="9:18">
      <c r="I25" s="78"/>
      <c r="K25" s="78"/>
      <c r="L25" s="78"/>
      <c r="M25" s="78"/>
    </row>
    <row r="26" spans="9:18">
      <c r="I26" s="78"/>
      <c r="K26" s="78"/>
      <c r="L26" s="78"/>
      <c r="M26" s="78"/>
    </row>
    <row r="27" spans="9:18">
      <c r="I27" s="78"/>
      <c r="K27" s="78"/>
      <c r="L27" s="78"/>
      <c r="M27" s="78"/>
    </row>
    <row r="28" spans="9:18">
      <c r="I28" s="78"/>
      <c r="K28" s="78"/>
      <c r="L28" s="78"/>
      <c r="M28" s="78"/>
    </row>
    <row r="29" spans="9:18">
      <c r="I29" s="78"/>
      <c r="K29" s="78"/>
      <c r="L29" s="78"/>
      <c r="M29" s="78"/>
    </row>
    <row r="30" spans="9:18">
      <c r="I30" s="78"/>
      <c r="K30" s="78"/>
      <c r="L30" s="78"/>
      <c r="M30" s="78"/>
    </row>
    <row r="31" spans="9:18">
      <c r="I31" s="78"/>
      <c r="K31" s="78"/>
      <c r="L31" s="78"/>
      <c r="M31" s="78"/>
    </row>
    <row r="32" spans="9:18">
      <c r="I32" s="78"/>
      <c r="K32" s="78"/>
      <c r="L32" s="78"/>
      <c r="M32" s="78"/>
    </row>
    <row r="33" spans="9:13">
      <c r="I33" s="78"/>
      <c r="K33" s="78"/>
      <c r="L33" s="78"/>
      <c r="M33" s="78"/>
    </row>
    <row r="34" spans="9:13">
      <c r="I34" s="78"/>
      <c r="K34" s="78"/>
      <c r="L34" s="78"/>
      <c r="M34" s="78"/>
    </row>
    <row r="35" spans="9:13">
      <c r="I35" s="78"/>
      <c r="K35" s="78"/>
      <c r="L35" s="78"/>
      <c r="M35" s="78"/>
    </row>
    <row r="36" spans="9:13">
      <c r="I36" s="78"/>
      <c r="K36" s="78"/>
      <c r="L36" s="78"/>
      <c r="M36" s="78"/>
    </row>
    <row r="37" spans="9:13">
      <c r="K37" s="78"/>
      <c r="L37" s="78"/>
      <c r="M37" s="78"/>
    </row>
    <row r="38" spans="9:13">
      <c r="K38" s="78"/>
      <c r="L38" s="78"/>
      <c r="M38" s="78"/>
    </row>
  </sheetData>
  <mergeCells count="5">
    <mergeCell ref="C6:P6"/>
    <mergeCell ref="C2:D2"/>
    <mergeCell ref="C3:F3"/>
    <mergeCell ref="C4:J4"/>
    <mergeCell ref="C5:P5"/>
  </mergeCells>
  <phoneticPr fontId="2" type="noConversion"/>
  <dataValidations count="2">
    <dataValidation type="list" allowBlank="1" showInputMessage="1" showErrorMessage="1" sqref="K7 K10:K15">
      <formula1>Atleta_F</formula1>
    </dataValidation>
    <dataValidation type="list" allowBlank="1" showInputMessage="1" showErrorMessage="1" sqref="C3:F3">
      <formula1>Tipo_Gara</formula1>
    </dataValidation>
  </dataValidations>
  <pageMargins left="0.28999999999999998" right="0.28000000000000003" top="0.31" bottom="0.16" header="0.21" footer="7.0000000000000007E-2"/>
  <pageSetup paperSize="9" orientation="landscape" horizontalDpi="1200" verticalDpi="1200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48" enableFormatConditionsCalculation="0">
    <tabColor indexed="43"/>
    <pageSetUpPr fitToPage="1"/>
  </sheetPr>
  <dimension ref="B1:T76"/>
  <sheetViews>
    <sheetView workbookViewId="0"/>
  </sheetViews>
  <sheetFormatPr defaultRowHeight="12.75"/>
  <cols>
    <col min="1" max="1" width="2.140625" customWidth="1"/>
    <col min="2" max="2" width="31.7109375" customWidth="1"/>
    <col min="3" max="3" width="6.42578125" style="1" customWidth="1"/>
    <col min="4" max="10" width="6.42578125" customWidth="1"/>
    <col min="11" max="11" width="7.28515625" customWidth="1"/>
    <col min="12" max="13" width="6.42578125" customWidth="1"/>
    <col min="14" max="14" width="3.42578125" customWidth="1"/>
    <col min="15" max="15" width="3.5703125" customWidth="1"/>
    <col min="17" max="17" width="9" customWidth="1"/>
    <col min="18" max="18" width="10.85546875" customWidth="1"/>
    <col min="19" max="19" width="1.85546875" customWidth="1"/>
    <col min="20" max="20" width="11.85546875" customWidth="1"/>
  </cols>
  <sheetData>
    <row r="1" spans="2:20" ht="8.25" customHeight="1">
      <c r="C1"/>
    </row>
    <row r="2" spans="2:20">
      <c r="B2" t="s">
        <v>5</v>
      </c>
      <c r="C2" s="346">
        <v>41798</v>
      </c>
      <c r="D2" s="346"/>
      <c r="H2" t="s">
        <v>125</v>
      </c>
      <c r="J2" t="s">
        <v>134</v>
      </c>
      <c r="T2" s="2" t="s">
        <v>121</v>
      </c>
    </row>
    <row r="3" spans="2:20">
      <c r="B3" t="s">
        <v>2</v>
      </c>
      <c r="C3" s="347" t="s">
        <v>156</v>
      </c>
      <c r="D3" s="348"/>
      <c r="E3" s="348"/>
      <c r="F3" s="349"/>
      <c r="G3" s="6"/>
      <c r="H3" s="112">
        <v>100</v>
      </c>
      <c r="I3" s="6"/>
      <c r="J3" s="70">
        <v>10</v>
      </c>
    </row>
    <row r="4" spans="2:20">
      <c r="B4" t="s">
        <v>6</v>
      </c>
      <c r="C4" s="345" t="s">
        <v>279</v>
      </c>
      <c r="D4" s="345"/>
      <c r="E4" s="345"/>
      <c r="F4" s="345"/>
      <c r="G4" s="345"/>
      <c r="H4" s="345"/>
      <c r="I4" s="345"/>
      <c r="J4" s="345"/>
    </row>
    <row r="5" spans="2:20">
      <c r="B5" t="s">
        <v>7</v>
      </c>
      <c r="C5" s="344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</row>
    <row r="6" spans="2:20">
      <c r="B6" t="s">
        <v>79</v>
      </c>
      <c r="C6" s="344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</row>
    <row r="7" spans="2:20" ht="13.5" thickBot="1">
      <c r="C7"/>
    </row>
    <row r="8" spans="2:20" ht="13.5" thickBot="1">
      <c r="B8" s="2" t="s">
        <v>133</v>
      </c>
      <c r="C8" s="2"/>
      <c r="D8" s="2"/>
      <c r="E8" s="2"/>
      <c r="F8" s="2"/>
      <c r="G8" s="2"/>
      <c r="H8" s="2"/>
      <c r="I8" s="2"/>
      <c r="J8" s="2"/>
      <c r="P8" s="59" t="s">
        <v>8</v>
      </c>
      <c r="Q8" s="56" t="s">
        <v>119</v>
      </c>
      <c r="R8" s="55" t="s">
        <v>120</v>
      </c>
    </row>
    <row r="9" spans="2:20" ht="13.5" thickBot="1">
      <c r="B9" s="25" t="s">
        <v>22</v>
      </c>
      <c r="C9" s="11" t="s">
        <v>26</v>
      </c>
      <c r="D9" s="25" t="s">
        <v>25</v>
      </c>
      <c r="E9" s="11" t="s">
        <v>24</v>
      </c>
      <c r="F9" s="25" t="s">
        <v>31</v>
      </c>
      <c r="G9" s="10" t="s">
        <v>34</v>
      </c>
      <c r="H9" s="10" t="s">
        <v>76</v>
      </c>
      <c r="I9" s="11" t="s">
        <v>77</v>
      </c>
      <c r="J9" s="25" t="s">
        <v>32</v>
      </c>
      <c r="K9" s="11" t="s">
        <v>78</v>
      </c>
      <c r="L9" s="8" t="s">
        <v>4</v>
      </c>
      <c r="M9" s="8" t="s">
        <v>30</v>
      </c>
      <c r="P9" s="59" t="s">
        <v>9</v>
      </c>
      <c r="Q9" s="68">
        <v>79</v>
      </c>
      <c r="R9" s="69"/>
    </row>
    <row r="10" spans="2:20">
      <c r="B10" s="33" t="s">
        <v>54</v>
      </c>
      <c r="C10" s="43" t="s">
        <v>14</v>
      </c>
      <c r="D10" s="33">
        <v>8</v>
      </c>
      <c r="E10" s="152">
        <v>2</v>
      </c>
      <c r="F10" s="153">
        <v>90</v>
      </c>
      <c r="G10" s="154">
        <v>3</v>
      </c>
      <c r="H10" s="154">
        <v>100</v>
      </c>
      <c r="I10" s="155">
        <v>90</v>
      </c>
      <c r="J10" s="153">
        <v>91.304347826086953</v>
      </c>
      <c r="K10" s="155">
        <v>91.304347826086953</v>
      </c>
      <c r="L10" s="156">
        <v>50</v>
      </c>
      <c r="M10" s="157">
        <v>241.30434782608694</v>
      </c>
      <c r="P10" s="67" t="s">
        <v>10</v>
      </c>
      <c r="Q10" s="57"/>
      <c r="R10" s="91"/>
    </row>
    <row r="11" spans="2:20">
      <c r="B11" s="34" t="s">
        <v>48</v>
      </c>
      <c r="C11" s="36" t="s">
        <v>17</v>
      </c>
      <c r="D11" s="34">
        <v>19</v>
      </c>
      <c r="E11" s="47">
        <v>1</v>
      </c>
      <c r="F11" s="49">
        <v>76.25</v>
      </c>
      <c r="G11" s="45">
        <v>5</v>
      </c>
      <c r="H11" s="45">
        <v>100</v>
      </c>
      <c r="I11" s="109">
        <v>76.25</v>
      </c>
      <c r="J11" s="49">
        <v>87.5</v>
      </c>
      <c r="K11" s="109">
        <v>87.5</v>
      </c>
      <c r="L11" s="110">
        <v>50</v>
      </c>
      <c r="M11" s="111">
        <v>223.75</v>
      </c>
      <c r="P11" s="60" t="s">
        <v>11</v>
      </c>
      <c r="Q11" s="58"/>
      <c r="R11" s="54"/>
    </row>
    <row r="12" spans="2:20">
      <c r="B12" s="34" t="s">
        <v>67</v>
      </c>
      <c r="C12" s="36" t="s">
        <v>13</v>
      </c>
      <c r="D12" s="34">
        <v>24</v>
      </c>
      <c r="E12" s="47">
        <v>6</v>
      </c>
      <c r="F12" s="49">
        <v>70</v>
      </c>
      <c r="G12" s="45">
        <v>5</v>
      </c>
      <c r="H12" s="45">
        <v>100</v>
      </c>
      <c r="I12" s="109">
        <v>70</v>
      </c>
      <c r="J12" s="49">
        <v>45.454545454545453</v>
      </c>
      <c r="K12" s="109">
        <v>45.454545454545453</v>
      </c>
      <c r="L12" s="110"/>
      <c r="M12" s="111">
        <v>125.45454545454545</v>
      </c>
      <c r="P12" s="60" t="s">
        <v>12</v>
      </c>
      <c r="Q12" s="58"/>
      <c r="R12" s="87"/>
    </row>
    <row r="13" spans="2:20">
      <c r="B13" s="34" t="s">
        <v>191</v>
      </c>
      <c r="C13" s="36" t="s">
        <v>13</v>
      </c>
      <c r="D13" s="34">
        <v>25</v>
      </c>
      <c r="E13" s="47">
        <v>7</v>
      </c>
      <c r="F13" s="49">
        <v>68.75</v>
      </c>
      <c r="G13" s="45">
        <v>11</v>
      </c>
      <c r="H13" s="45">
        <v>0</v>
      </c>
      <c r="I13" s="109">
        <v>0</v>
      </c>
      <c r="J13" s="49">
        <v>36.363636363636367</v>
      </c>
      <c r="K13" s="109">
        <v>0</v>
      </c>
      <c r="L13" s="110"/>
      <c r="M13" s="111">
        <v>10</v>
      </c>
      <c r="P13" s="60" t="s">
        <v>13</v>
      </c>
      <c r="Q13" s="58">
        <v>10</v>
      </c>
      <c r="R13" s="87"/>
    </row>
    <row r="14" spans="2:20">
      <c r="B14" s="34" t="s">
        <v>91</v>
      </c>
      <c r="C14" s="36" t="s">
        <v>13</v>
      </c>
      <c r="D14" s="34">
        <v>30</v>
      </c>
      <c r="E14" s="47">
        <v>8</v>
      </c>
      <c r="F14" s="49">
        <v>62.5</v>
      </c>
      <c r="G14" s="45">
        <v>3</v>
      </c>
      <c r="H14" s="45">
        <v>100</v>
      </c>
      <c r="I14" s="109">
        <v>62.5</v>
      </c>
      <c r="J14" s="49">
        <v>27.27272727272727</v>
      </c>
      <c r="K14" s="109">
        <v>27.27272727272727</v>
      </c>
      <c r="L14" s="110"/>
      <c r="M14" s="111">
        <v>99.772727272727266</v>
      </c>
      <c r="P14" s="60" t="s">
        <v>14</v>
      </c>
      <c r="Q14" s="58">
        <v>22</v>
      </c>
      <c r="R14" s="54"/>
    </row>
    <row r="15" spans="2:20" ht="13.5" thickBot="1">
      <c r="B15" s="35" t="s">
        <v>88</v>
      </c>
      <c r="C15" s="37" t="s">
        <v>17</v>
      </c>
      <c r="D15" s="35">
        <v>56</v>
      </c>
      <c r="E15" s="48">
        <v>4</v>
      </c>
      <c r="F15" s="50">
        <v>30</v>
      </c>
      <c r="G15" s="51">
        <v>10</v>
      </c>
      <c r="H15" s="51">
        <v>0</v>
      </c>
      <c r="I15" s="106">
        <v>0</v>
      </c>
      <c r="J15" s="50">
        <v>50</v>
      </c>
      <c r="K15" s="106">
        <v>0</v>
      </c>
      <c r="L15" s="107"/>
      <c r="M15" s="108">
        <v>10</v>
      </c>
      <c r="P15" s="60" t="s">
        <v>15</v>
      </c>
      <c r="Q15" s="58"/>
      <c r="R15" s="54"/>
    </row>
    <row r="16" spans="2:20">
      <c r="F16" s="7"/>
      <c r="I16" s="78"/>
      <c r="J16" s="7"/>
      <c r="K16" s="78"/>
      <c r="L16" s="78"/>
      <c r="M16" s="78"/>
      <c r="P16" s="60" t="s">
        <v>16</v>
      </c>
      <c r="Q16" s="58"/>
      <c r="R16" s="87"/>
    </row>
    <row r="17" spans="2:18">
      <c r="B17" s="99" t="s">
        <v>106</v>
      </c>
      <c r="F17" s="7"/>
      <c r="I17" s="78"/>
      <c r="J17" s="7"/>
      <c r="K17" s="78"/>
      <c r="L17" s="78"/>
      <c r="M17" s="78"/>
      <c r="P17" s="60" t="s">
        <v>17</v>
      </c>
      <c r="Q17" s="58">
        <v>7</v>
      </c>
      <c r="R17" s="87"/>
    </row>
    <row r="18" spans="2:18">
      <c r="B18" s="101" t="s">
        <v>26</v>
      </c>
      <c r="C18" s="100"/>
      <c r="D18" s="102" t="s">
        <v>122</v>
      </c>
      <c r="E18" s="100"/>
      <c r="F18" s="100"/>
      <c r="G18" s="100"/>
      <c r="H18" s="100"/>
      <c r="I18" s="100"/>
      <c r="J18" s="100"/>
      <c r="K18" s="100"/>
      <c r="L18" s="100"/>
      <c r="M18" s="78"/>
      <c r="P18" s="60" t="s">
        <v>18</v>
      </c>
      <c r="Q18" s="58"/>
      <c r="R18" s="87"/>
    </row>
    <row r="19" spans="2:18">
      <c r="B19" s="101" t="s">
        <v>25</v>
      </c>
      <c r="D19" s="103" t="s">
        <v>123</v>
      </c>
      <c r="F19" s="7"/>
      <c r="I19" s="78"/>
      <c r="J19" s="7"/>
      <c r="K19" s="78"/>
      <c r="L19" s="78"/>
      <c r="M19" s="78"/>
      <c r="P19" s="85" t="s">
        <v>19</v>
      </c>
      <c r="Q19" s="86"/>
      <c r="R19" s="87"/>
    </row>
    <row r="20" spans="2:18" ht="13.5" thickBot="1">
      <c r="B20" s="101" t="s">
        <v>24</v>
      </c>
      <c r="D20" s="103" t="s">
        <v>124</v>
      </c>
      <c r="F20" s="7"/>
      <c r="I20" s="78"/>
      <c r="J20" s="7"/>
      <c r="K20" s="78"/>
      <c r="L20" s="78"/>
      <c r="M20" s="78"/>
      <c r="P20" s="88" t="s">
        <v>20</v>
      </c>
      <c r="Q20" s="89"/>
      <c r="R20" s="90"/>
    </row>
    <row r="21" spans="2:18">
      <c r="B21" s="101" t="s">
        <v>31</v>
      </c>
      <c r="D21" s="103" t="s">
        <v>129</v>
      </c>
      <c r="F21" s="7"/>
      <c r="I21" s="78"/>
      <c r="J21" s="7"/>
      <c r="K21" s="78"/>
      <c r="L21" s="78"/>
      <c r="M21" s="78"/>
    </row>
    <row r="22" spans="2:18">
      <c r="B22" s="101" t="s">
        <v>34</v>
      </c>
      <c r="D22" s="103" t="s">
        <v>277</v>
      </c>
      <c r="F22" s="7"/>
      <c r="I22" s="78"/>
      <c r="J22" s="7"/>
      <c r="K22" s="78"/>
      <c r="L22" s="78"/>
      <c r="M22" s="78"/>
    </row>
    <row r="23" spans="2:18">
      <c r="B23" s="101" t="s">
        <v>76</v>
      </c>
      <c r="D23" s="103" t="s">
        <v>127</v>
      </c>
      <c r="F23" s="7"/>
      <c r="I23" s="78"/>
      <c r="J23" s="7"/>
      <c r="K23" s="78"/>
      <c r="L23" s="78"/>
      <c r="M23" s="78"/>
    </row>
    <row r="24" spans="2:18">
      <c r="B24" s="101" t="s">
        <v>77</v>
      </c>
      <c r="D24" s="103" t="s">
        <v>128</v>
      </c>
      <c r="F24" s="7"/>
      <c r="I24" s="78"/>
      <c r="J24" s="7"/>
      <c r="K24" s="78"/>
      <c r="L24" s="78"/>
      <c r="M24" s="78"/>
    </row>
    <row r="25" spans="2:18">
      <c r="B25" s="101" t="s">
        <v>32</v>
      </c>
      <c r="D25" s="103" t="s">
        <v>130</v>
      </c>
      <c r="F25" s="7"/>
      <c r="I25" s="78"/>
      <c r="J25" s="7"/>
      <c r="K25" s="78"/>
      <c r="L25" s="78"/>
      <c r="M25" s="78"/>
    </row>
    <row r="26" spans="2:18">
      <c r="B26" s="101" t="s">
        <v>78</v>
      </c>
      <c r="D26" s="103" t="s">
        <v>131</v>
      </c>
      <c r="F26" s="7"/>
      <c r="I26" s="78"/>
      <c r="J26" s="7"/>
      <c r="K26" s="78"/>
      <c r="L26" s="78"/>
      <c r="M26" s="78"/>
    </row>
    <row r="27" spans="2:18">
      <c r="B27" s="101" t="s">
        <v>4</v>
      </c>
      <c r="D27" s="103" t="s">
        <v>132</v>
      </c>
      <c r="F27" s="7"/>
      <c r="I27" s="78"/>
      <c r="J27" s="7"/>
      <c r="K27" s="78"/>
      <c r="L27" s="78"/>
      <c r="M27" s="78"/>
    </row>
    <row r="28" spans="2:18">
      <c r="B28" s="101" t="s">
        <v>30</v>
      </c>
      <c r="D28" s="103" t="s">
        <v>135</v>
      </c>
      <c r="F28" s="7"/>
      <c r="I28" s="78"/>
      <c r="J28" s="7"/>
      <c r="K28" s="78"/>
      <c r="L28" s="78"/>
      <c r="M28" s="78"/>
    </row>
    <row r="29" spans="2:18">
      <c r="F29" s="7"/>
      <c r="I29" s="78"/>
      <c r="J29" s="7"/>
      <c r="K29" s="78"/>
      <c r="L29" s="78"/>
      <c r="M29" s="78"/>
    </row>
    <row r="30" spans="2:18">
      <c r="F30" s="7"/>
      <c r="I30" s="78"/>
      <c r="J30" s="7"/>
      <c r="K30" s="78"/>
      <c r="L30" s="78"/>
      <c r="M30" s="78"/>
    </row>
    <row r="31" spans="2:18">
      <c r="F31" s="7"/>
      <c r="I31" s="78"/>
      <c r="J31" s="7"/>
      <c r="K31" s="78"/>
      <c r="L31" s="78"/>
      <c r="M31" s="78"/>
    </row>
    <row r="32" spans="2:18">
      <c r="F32" s="7"/>
      <c r="I32" s="78"/>
      <c r="J32" s="7"/>
      <c r="K32" s="78"/>
      <c r="L32" s="78"/>
      <c r="M32" s="78"/>
    </row>
    <row r="33" spans="6:13">
      <c r="F33" s="7"/>
      <c r="I33" s="78"/>
      <c r="J33" s="7"/>
      <c r="K33" s="78"/>
      <c r="L33" s="78"/>
      <c r="M33" s="78"/>
    </row>
    <row r="34" spans="6:13">
      <c r="F34" s="7"/>
      <c r="I34" s="78"/>
      <c r="J34" s="7"/>
      <c r="K34" s="78"/>
      <c r="L34" s="78"/>
      <c r="M34" s="78"/>
    </row>
    <row r="35" spans="6:13">
      <c r="F35" s="7"/>
      <c r="I35" s="78"/>
      <c r="J35" s="7"/>
      <c r="K35" s="78"/>
      <c r="L35" s="78"/>
      <c r="M35" s="78"/>
    </row>
    <row r="36" spans="6:13">
      <c r="F36" s="7"/>
      <c r="I36" s="78"/>
      <c r="J36" s="7"/>
      <c r="K36" s="78"/>
      <c r="L36" s="78"/>
      <c r="M36" s="78"/>
    </row>
    <row r="37" spans="6:13">
      <c r="F37" s="7"/>
      <c r="I37" s="78"/>
      <c r="J37" s="7"/>
      <c r="K37" s="78"/>
      <c r="L37" s="78"/>
      <c r="M37" s="78"/>
    </row>
    <row r="38" spans="6:13">
      <c r="F38" s="7"/>
      <c r="I38" s="78"/>
      <c r="J38" s="7"/>
      <c r="K38" s="78"/>
      <c r="L38" s="78"/>
      <c r="M38" s="78"/>
    </row>
    <row r="39" spans="6:13">
      <c r="F39" s="7"/>
      <c r="I39" s="78"/>
      <c r="J39" s="7"/>
      <c r="K39" s="78"/>
      <c r="L39" s="78"/>
      <c r="M39" s="78"/>
    </row>
    <row r="40" spans="6:13">
      <c r="F40" s="7"/>
      <c r="I40" s="78"/>
      <c r="J40" s="7"/>
      <c r="K40" s="78"/>
      <c r="L40" s="78"/>
      <c r="M40" s="78"/>
    </row>
    <row r="41" spans="6:13">
      <c r="F41" s="7"/>
      <c r="I41" s="78"/>
      <c r="J41" s="7"/>
      <c r="K41" s="78"/>
      <c r="L41" s="78"/>
      <c r="M41" s="78"/>
    </row>
    <row r="42" spans="6:13">
      <c r="F42" s="7"/>
      <c r="I42" s="78"/>
      <c r="J42" s="7"/>
      <c r="K42" s="78"/>
      <c r="L42" s="78"/>
      <c r="M42" s="78"/>
    </row>
    <row r="43" spans="6:13">
      <c r="F43" s="7"/>
      <c r="I43" s="78"/>
      <c r="J43" s="7"/>
      <c r="K43" s="78"/>
      <c r="L43" s="78"/>
      <c r="M43" s="78"/>
    </row>
    <row r="44" spans="6:13">
      <c r="F44" s="7"/>
      <c r="I44" s="78"/>
      <c r="J44" s="7"/>
      <c r="K44" s="78"/>
      <c r="L44" s="78"/>
      <c r="M44" s="78"/>
    </row>
    <row r="45" spans="6:13">
      <c r="I45" s="78"/>
      <c r="J45" s="72"/>
      <c r="K45" s="78"/>
      <c r="L45" s="78"/>
      <c r="M45" s="78"/>
    </row>
    <row r="46" spans="6:13">
      <c r="I46" s="78"/>
      <c r="J46" s="72"/>
      <c r="K46" s="78"/>
      <c r="L46" s="78"/>
      <c r="M46" s="78"/>
    </row>
    <row r="47" spans="6:13">
      <c r="I47" s="78"/>
      <c r="J47" s="72"/>
      <c r="K47" s="78"/>
      <c r="L47" s="78"/>
      <c r="M47" s="78"/>
    </row>
    <row r="48" spans="6:13">
      <c r="I48" s="78"/>
      <c r="J48" s="72"/>
      <c r="K48" s="78"/>
      <c r="L48" s="78"/>
      <c r="M48" s="78"/>
    </row>
    <row r="49" spans="9:13">
      <c r="I49" s="78"/>
      <c r="J49" s="72"/>
      <c r="K49" s="78"/>
      <c r="L49" s="78"/>
      <c r="M49" s="78"/>
    </row>
    <row r="50" spans="9:13">
      <c r="I50" s="78"/>
      <c r="J50" s="72"/>
      <c r="K50" s="78"/>
      <c r="L50" s="78"/>
      <c r="M50" s="78"/>
    </row>
    <row r="51" spans="9:13">
      <c r="I51" s="78"/>
      <c r="J51" s="72"/>
      <c r="K51" s="78"/>
      <c r="L51" s="78"/>
      <c r="M51" s="78"/>
    </row>
    <row r="52" spans="9:13">
      <c r="I52" s="78"/>
      <c r="J52" s="72"/>
      <c r="K52" s="78"/>
      <c r="L52" s="78"/>
      <c r="M52" s="78"/>
    </row>
    <row r="53" spans="9:13">
      <c r="I53" s="78"/>
      <c r="J53" s="72"/>
      <c r="K53" s="78"/>
      <c r="L53" s="78"/>
      <c r="M53" s="78"/>
    </row>
    <row r="54" spans="9:13">
      <c r="I54" s="78"/>
      <c r="J54" s="72"/>
      <c r="K54" s="78"/>
      <c r="L54" s="78"/>
      <c r="M54" s="78"/>
    </row>
    <row r="55" spans="9:13">
      <c r="I55" s="78"/>
      <c r="J55" s="72"/>
      <c r="K55" s="78"/>
      <c r="L55" s="78"/>
      <c r="M55" s="78"/>
    </row>
    <row r="56" spans="9:13">
      <c r="I56" s="78"/>
      <c r="J56" s="72"/>
      <c r="K56" s="78"/>
      <c r="L56" s="78"/>
      <c r="M56" s="78"/>
    </row>
    <row r="57" spans="9:13">
      <c r="I57" s="78"/>
      <c r="K57" s="78"/>
      <c r="L57" s="78"/>
      <c r="M57" s="78"/>
    </row>
    <row r="58" spans="9:13">
      <c r="I58" s="78"/>
      <c r="K58" s="78"/>
      <c r="L58" s="78"/>
      <c r="M58" s="78"/>
    </row>
    <row r="59" spans="9:13">
      <c r="I59" s="78"/>
      <c r="K59" s="78"/>
      <c r="L59" s="78"/>
      <c r="M59" s="78"/>
    </row>
    <row r="60" spans="9:13">
      <c r="I60" s="78"/>
      <c r="K60" s="78"/>
      <c r="L60" s="78"/>
      <c r="M60" s="78"/>
    </row>
    <row r="61" spans="9:13">
      <c r="I61" s="78"/>
      <c r="K61" s="78"/>
      <c r="L61" s="78"/>
      <c r="M61" s="78"/>
    </row>
    <row r="62" spans="9:13">
      <c r="I62" s="78"/>
      <c r="K62" s="78"/>
      <c r="L62" s="78"/>
      <c r="M62" s="78"/>
    </row>
    <row r="63" spans="9:13">
      <c r="I63" s="78"/>
      <c r="K63" s="78"/>
      <c r="L63" s="78"/>
      <c r="M63" s="78"/>
    </row>
    <row r="64" spans="9:13">
      <c r="I64" s="78"/>
      <c r="K64" s="78"/>
      <c r="L64" s="78"/>
      <c r="M64" s="78"/>
    </row>
    <row r="65" spans="9:13">
      <c r="I65" s="78"/>
      <c r="K65" s="78"/>
      <c r="L65" s="78"/>
      <c r="M65" s="78"/>
    </row>
    <row r="66" spans="9:13">
      <c r="I66" s="78"/>
      <c r="K66" s="78"/>
      <c r="L66" s="78"/>
      <c r="M66" s="78"/>
    </row>
    <row r="67" spans="9:13">
      <c r="I67" s="78"/>
      <c r="K67" s="78"/>
      <c r="L67" s="78"/>
      <c r="M67" s="78"/>
    </row>
    <row r="68" spans="9:13">
      <c r="I68" s="78"/>
      <c r="K68" s="78"/>
      <c r="L68" s="78"/>
      <c r="M68" s="78"/>
    </row>
    <row r="69" spans="9:13">
      <c r="I69" s="78"/>
      <c r="K69" s="78"/>
      <c r="L69" s="78"/>
      <c r="M69" s="78"/>
    </row>
    <row r="70" spans="9:13">
      <c r="I70" s="78"/>
      <c r="K70" s="78"/>
      <c r="L70" s="78"/>
      <c r="M70" s="78"/>
    </row>
    <row r="71" spans="9:13">
      <c r="I71" s="78"/>
      <c r="K71" s="78"/>
      <c r="L71" s="78"/>
      <c r="M71" s="78"/>
    </row>
    <row r="72" spans="9:13">
      <c r="I72" s="78"/>
      <c r="K72" s="78"/>
      <c r="L72" s="78"/>
      <c r="M72" s="78"/>
    </row>
    <row r="73" spans="9:13">
      <c r="I73" s="78"/>
      <c r="K73" s="78"/>
      <c r="L73" s="78"/>
      <c r="M73" s="78"/>
    </row>
    <row r="74" spans="9:13">
      <c r="I74" s="78"/>
      <c r="K74" s="78"/>
      <c r="L74" s="78"/>
      <c r="M74" s="78"/>
    </row>
    <row r="75" spans="9:13">
      <c r="K75" s="78"/>
      <c r="L75" s="78"/>
      <c r="M75" s="78"/>
    </row>
    <row r="76" spans="9:13">
      <c r="K76" s="78"/>
      <c r="L76" s="78"/>
      <c r="M76" s="78"/>
    </row>
  </sheetData>
  <mergeCells count="5">
    <mergeCell ref="C6:P6"/>
    <mergeCell ref="C2:D2"/>
    <mergeCell ref="C3:F3"/>
    <mergeCell ref="C4:J4"/>
    <mergeCell ref="C5:P5"/>
  </mergeCells>
  <phoneticPr fontId="2" type="noConversion"/>
  <dataValidations count="2">
    <dataValidation type="list" allowBlank="1" showInputMessage="1" showErrorMessage="1" sqref="K7 K10:K15">
      <formula1>Atleta_F</formula1>
    </dataValidation>
    <dataValidation type="list" allowBlank="1" showInputMessage="1" showErrorMessage="1" sqref="C3:F3">
      <formula1>Tipo_Gara</formula1>
    </dataValidation>
  </dataValidations>
  <pageMargins left="0.28999999999999998" right="0.28000000000000003" top="0.31" bottom="0.16" header="0.21" footer="7.0000000000000007E-2"/>
  <pageSetup paperSize="9" orientation="landscape" horizontalDpi="1200" verticalDpi="1200" r:id="rId1"/>
  <headerFooter alignWithMargins="0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50" enableFormatConditionsCalculation="0">
    <tabColor indexed="11"/>
    <pageSetUpPr fitToPage="1"/>
  </sheetPr>
  <dimension ref="B1:T64"/>
  <sheetViews>
    <sheetView workbookViewId="0"/>
  </sheetViews>
  <sheetFormatPr defaultRowHeight="12.75"/>
  <cols>
    <col min="1" max="1" width="2.140625" customWidth="1"/>
    <col min="2" max="2" width="31.7109375" customWidth="1"/>
    <col min="3" max="3" width="6.42578125" style="1" customWidth="1"/>
    <col min="4" max="10" width="6.42578125" customWidth="1"/>
    <col min="11" max="11" width="7.28515625" customWidth="1"/>
    <col min="12" max="13" width="6.42578125" customWidth="1"/>
    <col min="14" max="14" width="3.42578125" customWidth="1"/>
    <col min="15" max="15" width="3.5703125" customWidth="1"/>
    <col min="17" max="17" width="9" customWidth="1"/>
    <col min="18" max="18" width="10.85546875" customWidth="1"/>
    <col min="19" max="19" width="1.85546875" customWidth="1"/>
    <col min="20" max="20" width="11.85546875" customWidth="1"/>
  </cols>
  <sheetData>
    <row r="1" spans="2:20" ht="8.25" customHeight="1">
      <c r="C1"/>
    </row>
    <row r="2" spans="2:20">
      <c r="B2" t="s">
        <v>5</v>
      </c>
      <c r="C2" s="346">
        <v>41804</v>
      </c>
      <c r="D2" s="346"/>
      <c r="H2" t="s">
        <v>125</v>
      </c>
      <c r="J2" t="s">
        <v>134</v>
      </c>
      <c r="T2" s="2" t="s">
        <v>121</v>
      </c>
    </row>
    <row r="3" spans="2:20">
      <c r="B3" t="s">
        <v>2</v>
      </c>
      <c r="C3" s="347" t="s">
        <v>157</v>
      </c>
      <c r="D3" s="348"/>
      <c r="E3" s="348"/>
      <c r="F3" s="349"/>
      <c r="G3" s="6"/>
      <c r="H3" s="112">
        <v>180</v>
      </c>
      <c r="I3" s="6"/>
      <c r="J3" s="70">
        <v>18</v>
      </c>
    </row>
    <row r="4" spans="2:20">
      <c r="B4" t="s">
        <v>6</v>
      </c>
      <c r="C4" s="345" t="s">
        <v>286</v>
      </c>
      <c r="D4" s="345"/>
      <c r="E4" s="345"/>
      <c r="F4" s="345"/>
      <c r="G4" s="345"/>
      <c r="H4" s="345"/>
      <c r="I4" s="345"/>
      <c r="J4" s="345"/>
    </row>
    <row r="5" spans="2:20">
      <c r="B5" t="s">
        <v>7</v>
      </c>
      <c r="C5" s="201"/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202"/>
      <c r="O5" s="202"/>
      <c r="P5" s="202"/>
    </row>
    <row r="6" spans="2:20">
      <c r="B6" t="s">
        <v>79</v>
      </c>
      <c r="C6" s="201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</row>
    <row r="7" spans="2:20" ht="13.5" thickBot="1">
      <c r="C7"/>
    </row>
    <row r="8" spans="2:20" ht="13.5" thickBot="1">
      <c r="B8" s="2" t="s">
        <v>133</v>
      </c>
      <c r="C8" s="2"/>
      <c r="D8" s="2"/>
      <c r="E8" s="2"/>
      <c r="F8" s="2"/>
      <c r="G8" s="2"/>
      <c r="H8" s="2"/>
      <c r="I8" s="2"/>
      <c r="J8" s="2"/>
      <c r="P8" s="59" t="s">
        <v>8</v>
      </c>
      <c r="Q8" s="56" t="s">
        <v>119</v>
      </c>
      <c r="R8" s="55" t="s">
        <v>120</v>
      </c>
    </row>
    <row r="9" spans="2:20" ht="13.5" thickBot="1">
      <c r="B9" s="25" t="s">
        <v>22</v>
      </c>
      <c r="C9" s="11" t="s">
        <v>26</v>
      </c>
      <c r="D9" s="25" t="s">
        <v>25</v>
      </c>
      <c r="E9" s="11" t="s">
        <v>24</v>
      </c>
      <c r="F9" s="25" t="s">
        <v>31</v>
      </c>
      <c r="G9" s="10" t="s">
        <v>34</v>
      </c>
      <c r="H9" s="10" t="s">
        <v>76</v>
      </c>
      <c r="I9" s="11" t="s">
        <v>77</v>
      </c>
      <c r="J9" s="25" t="s">
        <v>32</v>
      </c>
      <c r="K9" s="11" t="s">
        <v>78</v>
      </c>
      <c r="L9" s="8" t="s">
        <v>4</v>
      </c>
      <c r="M9" s="8" t="s">
        <v>30</v>
      </c>
      <c r="P9" s="59" t="s">
        <v>9</v>
      </c>
      <c r="Q9" s="68">
        <v>1136</v>
      </c>
      <c r="R9" s="69">
        <v>137</v>
      </c>
    </row>
    <row r="10" spans="2:20">
      <c r="B10" s="33" t="s">
        <v>87</v>
      </c>
      <c r="C10" s="43" t="s">
        <v>242</v>
      </c>
      <c r="D10" s="33">
        <v>48</v>
      </c>
      <c r="E10" s="152">
        <v>12</v>
      </c>
      <c r="F10" s="153">
        <v>65.217391304347828</v>
      </c>
      <c r="G10" s="154">
        <v>3</v>
      </c>
      <c r="H10" s="154">
        <v>180</v>
      </c>
      <c r="I10" s="155">
        <v>117.39130434782609</v>
      </c>
      <c r="J10" s="153">
        <v>45.454545454545453</v>
      </c>
      <c r="K10" s="155">
        <v>81.818181818181813</v>
      </c>
      <c r="L10" s="156"/>
      <c r="M10" s="157">
        <v>217.20948616600791</v>
      </c>
      <c r="P10" s="67" t="s">
        <v>10</v>
      </c>
      <c r="Q10" s="57">
        <v>39</v>
      </c>
      <c r="R10" s="91"/>
    </row>
    <row r="11" spans="2:20">
      <c r="B11" s="34" t="s">
        <v>193</v>
      </c>
      <c r="C11" s="36" t="s">
        <v>12</v>
      </c>
      <c r="D11" s="34">
        <v>113</v>
      </c>
      <c r="E11" s="47">
        <v>13</v>
      </c>
      <c r="F11" s="49">
        <v>90.061565523306953</v>
      </c>
      <c r="G11" s="45">
        <v>5</v>
      </c>
      <c r="H11" s="45">
        <v>180</v>
      </c>
      <c r="I11" s="109">
        <v>162.11081794195252</v>
      </c>
      <c r="J11" s="49">
        <v>91.034482758620697</v>
      </c>
      <c r="K11" s="109">
        <v>163.86206896551724</v>
      </c>
      <c r="L11" s="110"/>
      <c r="M11" s="111">
        <v>343.97288690746973</v>
      </c>
      <c r="P11" s="60" t="s">
        <v>11</v>
      </c>
      <c r="Q11" s="58">
        <v>69</v>
      </c>
      <c r="R11" s="54">
        <v>21</v>
      </c>
    </row>
    <row r="12" spans="2:20">
      <c r="B12" s="34" t="s">
        <v>184</v>
      </c>
      <c r="C12" s="36" t="s">
        <v>11</v>
      </c>
      <c r="D12" s="34">
        <v>176</v>
      </c>
      <c r="E12" s="47">
        <v>13</v>
      </c>
      <c r="F12" s="49">
        <v>84.52066842568162</v>
      </c>
      <c r="G12" s="45">
        <v>2</v>
      </c>
      <c r="H12" s="45">
        <v>180</v>
      </c>
      <c r="I12" s="109">
        <v>152.13720316622693</v>
      </c>
      <c r="J12" s="49">
        <v>81.428571428571431</v>
      </c>
      <c r="K12" s="109">
        <v>146.57142857142856</v>
      </c>
      <c r="L12" s="110"/>
      <c r="M12" s="111">
        <v>316.70863173765548</v>
      </c>
      <c r="P12" s="60" t="s">
        <v>12</v>
      </c>
      <c r="Q12" s="58">
        <v>144</v>
      </c>
      <c r="R12" s="87"/>
    </row>
    <row r="13" spans="2:20">
      <c r="B13" s="34" t="s">
        <v>51</v>
      </c>
      <c r="C13" s="36" t="s">
        <v>13</v>
      </c>
      <c r="D13" s="34">
        <v>184</v>
      </c>
      <c r="E13" s="47">
        <v>36</v>
      </c>
      <c r="F13" s="49">
        <v>83.817062445030786</v>
      </c>
      <c r="G13" s="45">
        <v>2</v>
      </c>
      <c r="H13" s="45">
        <v>180</v>
      </c>
      <c r="I13" s="109">
        <v>150.87071240105541</v>
      </c>
      <c r="J13" s="49">
        <v>84.680851063829792</v>
      </c>
      <c r="K13" s="109">
        <v>152.42553191489361</v>
      </c>
      <c r="L13" s="110"/>
      <c r="M13" s="111">
        <v>321.29624431594902</v>
      </c>
      <c r="P13" s="60" t="s">
        <v>13</v>
      </c>
      <c r="Q13" s="58">
        <v>234</v>
      </c>
      <c r="R13" s="87"/>
    </row>
    <row r="14" spans="2:20">
      <c r="B14" s="34" t="s">
        <v>33</v>
      </c>
      <c r="C14" s="36" t="s">
        <v>14</v>
      </c>
      <c r="D14" s="34">
        <v>195</v>
      </c>
      <c r="E14" s="47">
        <v>30</v>
      </c>
      <c r="F14" s="49">
        <v>82.849604221635886</v>
      </c>
      <c r="G14" s="45">
        <v>1</v>
      </c>
      <c r="H14" s="45">
        <v>180</v>
      </c>
      <c r="I14" s="109">
        <v>149.12928759894459</v>
      </c>
      <c r="J14" s="49">
        <v>89.208633093525179</v>
      </c>
      <c r="K14" s="109">
        <v>160.57553956834533</v>
      </c>
      <c r="L14" s="110"/>
      <c r="M14" s="111">
        <v>327.70482716728992</v>
      </c>
      <c r="P14" s="60" t="s">
        <v>14</v>
      </c>
      <c r="Q14" s="58">
        <v>277</v>
      </c>
      <c r="R14" s="54"/>
    </row>
    <row r="15" spans="2:20">
      <c r="B15" s="34" t="s">
        <v>65</v>
      </c>
      <c r="C15" s="36" t="s">
        <v>14</v>
      </c>
      <c r="D15" s="34">
        <v>237</v>
      </c>
      <c r="E15" s="47">
        <v>38</v>
      </c>
      <c r="F15" s="49">
        <v>79.155672823218993</v>
      </c>
      <c r="G15" s="45">
        <v>1</v>
      </c>
      <c r="H15" s="45">
        <v>180</v>
      </c>
      <c r="I15" s="109">
        <v>142.48021108179418</v>
      </c>
      <c r="J15" s="49">
        <v>86.330935251798564</v>
      </c>
      <c r="K15" s="109">
        <v>155.39568345323741</v>
      </c>
      <c r="L15" s="110"/>
      <c r="M15" s="111">
        <v>315.87589453503159</v>
      </c>
      <c r="P15" s="60" t="s">
        <v>15</v>
      </c>
      <c r="Q15" s="58">
        <v>219</v>
      </c>
      <c r="R15" s="54"/>
    </row>
    <row r="16" spans="2:20">
      <c r="B16" s="34" t="s">
        <v>67</v>
      </c>
      <c r="C16" s="36" t="s">
        <v>13</v>
      </c>
      <c r="D16" s="34">
        <v>247</v>
      </c>
      <c r="E16" s="47">
        <v>51</v>
      </c>
      <c r="F16" s="49">
        <v>78.276165347405453</v>
      </c>
      <c r="G16" s="45">
        <v>2</v>
      </c>
      <c r="H16" s="45">
        <v>180</v>
      </c>
      <c r="I16" s="109">
        <v>140.89709762532982</v>
      </c>
      <c r="J16" s="49">
        <v>78.297872340425528</v>
      </c>
      <c r="K16" s="109">
        <v>140.93617021276594</v>
      </c>
      <c r="L16" s="110"/>
      <c r="M16" s="111">
        <v>299.83326783809576</v>
      </c>
      <c r="P16" s="60" t="s">
        <v>16</v>
      </c>
      <c r="Q16" s="58">
        <v>103</v>
      </c>
      <c r="R16" s="87"/>
    </row>
    <row r="17" spans="2:18">
      <c r="B17" s="34" t="s">
        <v>50</v>
      </c>
      <c r="C17" s="36" t="s">
        <v>12</v>
      </c>
      <c r="D17" s="34">
        <v>250</v>
      </c>
      <c r="E17" s="47">
        <v>42</v>
      </c>
      <c r="F17" s="49">
        <v>78.012313104661388</v>
      </c>
      <c r="G17" s="45">
        <v>3</v>
      </c>
      <c r="H17" s="45">
        <v>180</v>
      </c>
      <c r="I17" s="109">
        <v>140.4221635883905</v>
      </c>
      <c r="J17" s="49">
        <v>71.034482758620683</v>
      </c>
      <c r="K17" s="109">
        <v>127.86206896551722</v>
      </c>
      <c r="L17" s="110"/>
      <c r="M17" s="111">
        <v>286.28423255390771</v>
      </c>
      <c r="P17" s="60" t="s">
        <v>17</v>
      </c>
      <c r="Q17" s="58">
        <v>34</v>
      </c>
      <c r="R17" s="87"/>
    </row>
    <row r="18" spans="2:18">
      <c r="B18" s="34" t="s">
        <v>191</v>
      </c>
      <c r="C18" s="36" t="s">
        <v>13</v>
      </c>
      <c r="D18" s="34">
        <v>275</v>
      </c>
      <c r="E18" s="47">
        <v>53</v>
      </c>
      <c r="F18" s="49">
        <v>75.813544415127538</v>
      </c>
      <c r="G18" s="45">
        <v>1</v>
      </c>
      <c r="H18" s="45">
        <v>180</v>
      </c>
      <c r="I18" s="109">
        <v>136.46437994722956</v>
      </c>
      <c r="J18" s="49">
        <v>77.446808510638306</v>
      </c>
      <c r="K18" s="109">
        <v>139.40425531914894</v>
      </c>
      <c r="L18" s="110"/>
      <c r="M18" s="111">
        <v>293.86863526637853</v>
      </c>
      <c r="P18" s="60" t="s">
        <v>18</v>
      </c>
      <c r="Q18" s="58">
        <v>3</v>
      </c>
      <c r="R18" s="87"/>
    </row>
    <row r="19" spans="2:18">
      <c r="B19" s="34" t="s">
        <v>66</v>
      </c>
      <c r="C19" s="36" t="s">
        <v>15</v>
      </c>
      <c r="D19" s="34">
        <v>276</v>
      </c>
      <c r="E19" s="47">
        <v>34</v>
      </c>
      <c r="F19" s="49">
        <v>75.725593667546178</v>
      </c>
      <c r="G19" s="45">
        <v>4</v>
      </c>
      <c r="H19" s="45">
        <v>180</v>
      </c>
      <c r="I19" s="109">
        <v>136.30606860158312</v>
      </c>
      <c r="J19" s="49">
        <v>84.545454545454547</v>
      </c>
      <c r="K19" s="109">
        <v>152.18181818181819</v>
      </c>
      <c r="L19" s="110"/>
      <c r="M19" s="111">
        <v>306.48788678340134</v>
      </c>
      <c r="P19" s="85" t="s">
        <v>19</v>
      </c>
      <c r="Q19" s="86"/>
      <c r="R19" s="87"/>
    </row>
    <row r="20" spans="2:18" ht="13.5" thickBot="1">
      <c r="B20" s="34" t="s">
        <v>56</v>
      </c>
      <c r="C20" s="36" t="s">
        <v>16</v>
      </c>
      <c r="D20" s="34">
        <v>361</v>
      </c>
      <c r="E20" s="47">
        <v>17</v>
      </c>
      <c r="F20" s="49">
        <v>68.249780123131046</v>
      </c>
      <c r="G20" s="45">
        <v>2</v>
      </c>
      <c r="H20" s="45">
        <v>180</v>
      </c>
      <c r="I20" s="109">
        <v>122.84960422163589</v>
      </c>
      <c r="J20" s="49">
        <v>83.65384615384616</v>
      </c>
      <c r="K20" s="109">
        <v>150.57692307692309</v>
      </c>
      <c r="L20" s="110"/>
      <c r="M20" s="111">
        <v>291.42652729855899</v>
      </c>
      <c r="P20" s="88" t="s">
        <v>20</v>
      </c>
      <c r="Q20" s="89"/>
      <c r="R20" s="90"/>
    </row>
    <row r="21" spans="2:18">
      <c r="B21" s="34" t="s">
        <v>153</v>
      </c>
      <c r="C21" s="36" t="s">
        <v>13</v>
      </c>
      <c r="D21" s="34">
        <v>447</v>
      </c>
      <c r="E21" s="47">
        <v>113</v>
      </c>
      <c r="F21" s="49">
        <v>60.686015831134569</v>
      </c>
      <c r="G21" s="45">
        <v>4</v>
      </c>
      <c r="H21" s="45">
        <v>180</v>
      </c>
      <c r="I21" s="109">
        <v>109.23482849604223</v>
      </c>
      <c r="J21" s="49">
        <v>51.914893617021271</v>
      </c>
      <c r="K21" s="109">
        <v>93.446808510638292</v>
      </c>
      <c r="L21" s="110"/>
      <c r="M21" s="111">
        <v>220.68163700668052</v>
      </c>
    </row>
    <row r="22" spans="2:18">
      <c r="B22" s="34" t="s">
        <v>49</v>
      </c>
      <c r="C22" s="36" t="s">
        <v>15</v>
      </c>
      <c r="D22" s="34">
        <v>458</v>
      </c>
      <c r="E22" s="47">
        <v>61</v>
      </c>
      <c r="F22" s="49">
        <v>59.718557607739662</v>
      </c>
      <c r="G22" s="45">
        <v>1</v>
      </c>
      <c r="H22" s="45">
        <v>180</v>
      </c>
      <c r="I22" s="109">
        <v>107.4934036939314</v>
      </c>
      <c r="J22" s="49">
        <v>72.27272727272728</v>
      </c>
      <c r="K22" s="109">
        <v>130.09090909090909</v>
      </c>
      <c r="L22" s="110"/>
      <c r="M22" s="111">
        <v>255.58431278484051</v>
      </c>
    </row>
    <row r="23" spans="2:18">
      <c r="B23" s="34" t="s">
        <v>68</v>
      </c>
      <c r="C23" s="36" t="s">
        <v>14</v>
      </c>
      <c r="D23" s="34">
        <v>635</v>
      </c>
      <c r="E23" s="47">
        <v>130</v>
      </c>
      <c r="F23" s="49">
        <v>44.15127528583993</v>
      </c>
      <c r="G23" s="45">
        <v>3</v>
      </c>
      <c r="H23" s="45">
        <v>180</v>
      </c>
      <c r="I23" s="109">
        <v>79.47229551451187</v>
      </c>
      <c r="J23" s="49">
        <v>53.237410071942449</v>
      </c>
      <c r="K23" s="109">
        <v>95.827338129496397</v>
      </c>
      <c r="L23" s="110"/>
      <c r="M23" s="111">
        <v>193.29963364400828</v>
      </c>
    </row>
    <row r="24" spans="2:18">
      <c r="B24" s="34" t="s">
        <v>168</v>
      </c>
      <c r="C24" s="36" t="s">
        <v>15</v>
      </c>
      <c r="D24" s="34">
        <v>774</v>
      </c>
      <c r="E24" s="47">
        <v>141</v>
      </c>
      <c r="F24" s="49">
        <v>31.926121372031663</v>
      </c>
      <c r="G24" s="45">
        <v>1</v>
      </c>
      <c r="H24" s="45">
        <v>180</v>
      </c>
      <c r="I24" s="109">
        <v>57.467018469656999</v>
      </c>
      <c r="J24" s="49">
        <v>35.909090909090907</v>
      </c>
      <c r="K24" s="109">
        <v>64.636363636363626</v>
      </c>
      <c r="L24" s="110"/>
      <c r="M24" s="111">
        <v>140.10338210602063</v>
      </c>
    </row>
    <row r="25" spans="2:18">
      <c r="B25" s="34" t="s">
        <v>53</v>
      </c>
      <c r="C25" s="36" t="s">
        <v>11</v>
      </c>
      <c r="D25" s="34">
        <v>791</v>
      </c>
      <c r="E25" s="47">
        <v>49</v>
      </c>
      <c r="F25" s="49">
        <v>30.430958663148637</v>
      </c>
      <c r="G25" s="45">
        <v>2</v>
      </c>
      <c r="H25" s="45">
        <v>180</v>
      </c>
      <c r="I25" s="109">
        <v>54.775725593667545</v>
      </c>
      <c r="J25" s="49">
        <v>30</v>
      </c>
      <c r="K25" s="109">
        <v>54</v>
      </c>
      <c r="L25" s="110"/>
      <c r="M25" s="111">
        <v>126.77572559366754</v>
      </c>
    </row>
    <row r="26" spans="2:18">
      <c r="B26" s="34" t="s">
        <v>185</v>
      </c>
      <c r="C26" s="36" t="s">
        <v>15</v>
      </c>
      <c r="D26" s="34">
        <v>914</v>
      </c>
      <c r="E26" s="47">
        <v>173</v>
      </c>
      <c r="F26" s="49">
        <v>19.613016710642039</v>
      </c>
      <c r="G26" s="45">
        <v>1</v>
      </c>
      <c r="H26" s="45">
        <v>180</v>
      </c>
      <c r="I26" s="109">
        <v>35.303430079155667</v>
      </c>
      <c r="J26" s="49">
        <v>21.363636363636363</v>
      </c>
      <c r="K26" s="109">
        <v>38.454545454545453</v>
      </c>
      <c r="L26" s="110"/>
      <c r="M26" s="111">
        <v>91.757975533701114</v>
      </c>
    </row>
    <row r="27" spans="2:18">
      <c r="B27" s="34" t="s">
        <v>171</v>
      </c>
      <c r="C27" s="36" t="s">
        <v>14</v>
      </c>
      <c r="D27" s="34">
        <v>1007</v>
      </c>
      <c r="E27" s="47">
        <v>239</v>
      </c>
      <c r="F27" s="49">
        <v>11.433597185576078</v>
      </c>
      <c r="G27" s="45">
        <v>3</v>
      </c>
      <c r="H27" s="45">
        <v>180</v>
      </c>
      <c r="I27" s="109">
        <v>20.580474934036939</v>
      </c>
      <c r="J27" s="49">
        <v>14.028776978417264</v>
      </c>
      <c r="K27" s="109">
        <v>25.251798561151077</v>
      </c>
      <c r="L27" s="110"/>
      <c r="M27" s="111">
        <v>63.832273495188019</v>
      </c>
    </row>
    <row r="28" spans="2:18" ht="13.5" thickBot="1">
      <c r="B28" s="35" t="s">
        <v>57</v>
      </c>
      <c r="C28" s="37" t="s">
        <v>15</v>
      </c>
      <c r="D28" s="35">
        <v>0</v>
      </c>
      <c r="E28" s="48">
        <v>0</v>
      </c>
      <c r="F28" s="50"/>
      <c r="G28" s="51">
        <v>8</v>
      </c>
      <c r="H28" s="51">
        <v>0</v>
      </c>
      <c r="I28" s="106">
        <v>0</v>
      </c>
      <c r="J28" s="50"/>
      <c r="K28" s="106">
        <v>0</v>
      </c>
      <c r="L28" s="107"/>
      <c r="M28" s="108">
        <v>18</v>
      </c>
    </row>
    <row r="29" spans="2:18">
      <c r="F29" s="7"/>
      <c r="I29" s="78"/>
      <c r="J29" s="7"/>
      <c r="K29" s="78"/>
      <c r="L29" s="78"/>
      <c r="M29" s="78"/>
    </row>
    <row r="30" spans="2:18">
      <c r="B30" s="99" t="s">
        <v>106</v>
      </c>
      <c r="F30" s="7"/>
      <c r="I30" s="78"/>
      <c r="J30" s="7"/>
      <c r="K30" s="78"/>
      <c r="L30" s="78"/>
      <c r="M30" s="78"/>
    </row>
    <row r="31" spans="2:18">
      <c r="B31" s="101" t="s">
        <v>26</v>
      </c>
      <c r="C31" s="100"/>
      <c r="D31" s="102" t="s">
        <v>122</v>
      </c>
      <c r="E31" s="100"/>
      <c r="F31" s="7"/>
      <c r="I31" s="78"/>
      <c r="J31" s="7"/>
      <c r="K31" s="78"/>
      <c r="L31" s="78"/>
      <c r="M31" s="78"/>
    </row>
    <row r="32" spans="2:18">
      <c r="B32" s="101" t="s">
        <v>25</v>
      </c>
      <c r="D32" s="103" t="s">
        <v>123</v>
      </c>
      <c r="F32" s="7"/>
      <c r="I32" s="78"/>
      <c r="J32" s="7"/>
      <c r="K32" s="78"/>
      <c r="L32" s="78"/>
      <c r="M32" s="78"/>
    </row>
    <row r="33" spans="2:13">
      <c r="B33" s="101" t="s">
        <v>24</v>
      </c>
      <c r="D33" s="103" t="s">
        <v>124</v>
      </c>
      <c r="I33" s="78"/>
      <c r="J33" s="72"/>
      <c r="K33" s="78"/>
      <c r="L33" s="78"/>
      <c r="M33" s="78"/>
    </row>
    <row r="34" spans="2:13">
      <c r="B34" s="101" t="s">
        <v>31</v>
      </c>
      <c r="D34" s="103" t="s">
        <v>129</v>
      </c>
      <c r="I34" s="78"/>
      <c r="J34" s="72"/>
      <c r="K34" s="78"/>
      <c r="L34" s="78"/>
      <c r="M34" s="78"/>
    </row>
    <row r="35" spans="2:13">
      <c r="B35" s="101" t="s">
        <v>34</v>
      </c>
      <c r="D35" s="103" t="s">
        <v>277</v>
      </c>
      <c r="I35" s="78"/>
      <c r="J35" s="72"/>
      <c r="K35" s="78"/>
      <c r="L35" s="78"/>
      <c r="M35" s="78"/>
    </row>
    <row r="36" spans="2:13">
      <c r="B36" s="101" t="s">
        <v>76</v>
      </c>
      <c r="D36" s="103" t="s">
        <v>127</v>
      </c>
      <c r="I36" s="78"/>
      <c r="J36" s="72"/>
      <c r="K36" s="78"/>
      <c r="L36" s="78"/>
      <c r="M36" s="78"/>
    </row>
    <row r="37" spans="2:13">
      <c r="B37" s="101" t="s">
        <v>77</v>
      </c>
      <c r="D37" s="103" t="s">
        <v>128</v>
      </c>
      <c r="I37" s="78"/>
      <c r="J37" s="72"/>
      <c r="K37" s="78"/>
      <c r="L37" s="78"/>
      <c r="M37" s="78"/>
    </row>
    <row r="38" spans="2:13">
      <c r="B38" s="101" t="s">
        <v>32</v>
      </c>
      <c r="D38" s="103" t="s">
        <v>130</v>
      </c>
      <c r="I38" s="78"/>
      <c r="J38" s="72"/>
      <c r="K38" s="78"/>
      <c r="L38" s="78"/>
      <c r="M38" s="78"/>
    </row>
    <row r="39" spans="2:13">
      <c r="B39" s="101" t="s">
        <v>78</v>
      </c>
      <c r="D39" s="103" t="s">
        <v>131</v>
      </c>
      <c r="I39" s="78"/>
      <c r="J39" s="72"/>
      <c r="K39" s="78"/>
      <c r="L39" s="78"/>
      <c r="M39" s="78"/>
    </row>
    <row r="40" spans="2:13">
      <c r="B40" s="101" t="s">
        <v>4</v>
      </c>
      <c r="D40" s="103" t="s">
        <v>132</v>
      </c>
      <c r="I40" s="78"/>
      <c r="J40" s="72"/>
      <c r="K40" s="78"/>
      <c r="L40" s="78"/>
      <c r="M40" s="78"/>
    </row>
    <row r="41" spans="2:13">
      <c r="B41" s="101" t="s">
        <v>30</v>
      </c>
      <c r="D41" s="103" t="s">
        <v>135</v>
      </c>
      <c r="I41" s="78"/>
      <c r="J41" s="72"/>
      <c r="K41" s="78"/>
      <c r="L41" s="78"/>
      <c r="M41" s="78"/>
    </row>
    <row r="42" spans="2:13">
      <c r="I42" s="78"/>
      <c r="J42" s="72"/>
      <c r="K42" s="78"/>
      <c r="L42" s="78"/>
      <c r="M42" s="78"/>
    </row>
    <row r="43" spans="2:13">
      <c r="I43" s="78"/>
      <c r="J43" s="72"/>
      <c r="K43" s="78"/>
      <c r="L43" s="78"/>
      <c r="M43" s="78"/>
    </row>
    <row r="44" spans="2:13">
      <c r="I44" s="78"/>
      <c r="J44" s="72"/>
      <c r="K44" s="78"/>
      <c r="L44" s="78"/>
      <c r="M44" s="78"/>
    </row>
    <row r="45" spans="2:13">
      <c r="I45" s="78"/>
      <c r="K45" s="78"/>
      <c r="L45" s="78"/>
      <c r="M45" s="78"/>
    </row>
    <row r="46" spans="2:13">
      <c r="I46" s="78"/>
      <c r="K46" s="78"/>
      <c r="L46" s="78"/>
      <c r="M46" s="78"/>
    </row>
    <row r="47" spans="2:13">
      <c r="I47" s="78"/>
      <c r="K47" s="78"/>
      <c r="L47" s="78"/>
      <c r="M47" s="78"/>
    </row>
    <row r="48" spans="2:13">
      <c r="I48" s="78"/>
      <c r="K48" s="78"/>
      <c r="L48" s="78"/>
      <c r="M48" s="78"/>
    </row>
    <row r="49" spans="9:13">
      <c r="I49" s="78"/>
      <c r="K49" s="78"/>
      <c r="L49" s="78"/>
      <c r="M49" s="78"/>
    </row>
    <row r="50" spans="9:13">
      <c r="I50" s="78"/>
      <c r="K50" s="78"/>
      <c r="L50" s="78"/>
      <c r="M50" s="78"/>
    </row>
    <row r="51" spans="9:13">
      <c r="I51" s="78"/>
      <c r="K51" s="78"/>
      <c r="L51" s="78"/>
      <c r="M51" s="78"/>
    </row>
    <row r="52" spans="9:13">
      <c r="I52" s="78"/>
      <c r="K52" s="78"/>
      <c r="L52" s="78"/>
      <c r="M52" s="78"/>
    </row>
    <row r="53" spans="9:13">
      <c r="I53" s="78"/>
      <c r="K53" s="78"/>
      <c r="L53" s="78"/>
      <c r="M53" s="78"/>
    </row>
    <row r="54" spans="9:13">
      <c r="I54" s="78"/>
      <c r="K54" s="78"/>
      <c r="L54" s="78"/>
      <c r="M54" s="78"/>
    </row>
    <row r="55" spans="9:13">
      <c r="I55" s="78"/>
      <c r="K55" s="78"/>
      <c r="L55" s="78"/>
      <c r="M55" s="78"/>
    </row>
    <row r="56" spans="9:13">
      <c r="I56" s="78"/>
      <c r="K56" s="78"/>
      <c r="L56" s="78"/>
      <c r="M56" s="78"/>
    </row>
    <row r="57" spans="9:13">
      <c r="I57" s="78"/>
      <c r="K57" s="78"/>
      <c r="L57" s="78"/>
      <c r="M57" s="78"/>
    </row>
    <row r="58" spans="9:13">
      <c r="I58" s="78"/>
      <c r="K58" s="78"/>
      <c r="L58" s="78"/>
      <c r="M58" s="78"/>
    </row>
    <row r="59" spans="9:13">
      <c r="I59" s="78"/>
      <c r="K59" s="78"/>
      <c r="L59" s="78"/>
      <c r="M59" s="78"/>
    </row>
    <row r="60" spans="9:13">
      <c r="I60" s="78"/>
      <c r="K60" s="78"/>
      <c r="L60" s="78"/>
      <c r="M60" s="78"/>
    </row>
    <row r="61" spans="9:13">
      <c r="I61" s="78"/>
      <c r="K61" s="78"/>
      <c r="L61" s="78"/>
      <c r="M61" s="78"/>
    </row>
    <row r="62" spans="9:13">
      <c r="I62" s="78"/>
      <c r="K62" s="78"/>
      <c r="L62" s="78"/>
      <c r="M62" s="78"/>
    </row>
    <row r="63" spans="9:13">
      <c r="K63" s="78"/>
      <c r="L63" s="78"/>
      <c r="M63" s="78"/>
    </row>
    <row r="64" spans="9:13">
      <c r="K64" s="78"/>
      <c r="L64" s="78"/>
      <c r="M64" s="78"/>
    </row>
  </sheetData>
  <mergeCells count="3">
    <mergeCell ref="C2:D2"/>
    <mergeCell ref="C3:F3"/>
    <mergeCell ref="C4:J4"/>
  </mergeCells>
  <phoneticPr fontId="2" type="noConversion"/>
  <dataValidations count="3">
    <dataValidation type="list" allowBlank="1" showInputMessage="1" showErrorMessage="1" sqref="K7 K10:K15">
      <formula1>Atleta_F</formula1>
    </dataValidation>
    <dataValidation type="list" allowBlank="1" showInputMessage="1" showErrorMessage="1" sqref="K16:K28">
      <formula1>Atleta_M</formula1>
    </dataValidation>
    <dataValidation type="list" allowBlank="1" showInputMessage="1" showErrorMessage="1" sqref="C3:F3">
      <formula1>Tipo_Gara</formula1>
    </dataValidation>
  </dataValidations>
  <pageMargins left="0.28999999999999998" right="0.28000000000000003" top="0.31" bottom="0.16" header="0.21" footer="7.0000000000000007E-2"/>
  <pageSetup paperSize="9" orientation="landscape" horizontalDpi="1200" verticalDpi="1200" r:id="rId1"/>
  <headerFooter alignWithMargins="0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>
  <sheetPr codeName="Sheet85" enableFormatConditionsCalculation="0">
    <tabColor indexed="45"/>
    <pageSetUpPr fitToPage="1"/>
  </sheetPr>
  <dimension ref="B1:T28"/>
  <sheetViews>
    <sheetView workbookViewId="0"/>
  </sheetViews>
  <sheetFormatPr defaultRowHeight="12.75"/>
  <cols>
    <col min="1" max="1" width="2.140625" customWidth="1"/>
    <col min="2" max="2" width="31.7109375" customWidth="1"/>
    <col min="3" max="3" width="6.42578125" style="1" customWidth="1"/>
    <col min="4" max="10" width="6.42578125" customWidth="1"/>
    <col min="11" max="11" width="7.28515625" customWidth="1"/>
    <col min="12" max="13" width="6.42578125" customWidth="1"/>
    <col min="14" max="14" width="3.42578125" customWidth="1"/>
    <col min="15" max="15" width="3.5703125" customWidth="1"/>
    <col min="17" max="17" width="9" customWidth="1"/>
    <col min="18" max="18" width="10.85546875" customWidth="1"/>
    <col min="19" max="19" width="1.85546875" customWidth="1"/>
    <col min="20" max="20" width="11.85546875" customWidth="1"/>
  </cols>
  <sheetData>
    <row r="1" spans="2:20" ht="8.25" customHeight="1">
      <c r="C1"/>
    </row>
    <row r="2" spans="2:20">
      <c r="B2" t="s">
        <v>5</v>
      </c>
      <c r="C2" s="346">
        <v>41811</v>
      </c>
      <c r="D2" s="346"/>
      <c r="H2" t="s">
        <v>125</v>
      </c>
      <c r="J2" t="s">
        <v>134</v>
      </c>
      <c r="T2" s="2" t="s">
        <v>121</v>
      </c>
    </row>
    <row r="3" spans="2:20">
      <c r="B3" t="s">
        <v>2</v>
      </c>
      <c r="C3" s="347" t="s">
        <v>158</v>
      </c>
      <c r="D3" s="348"/>
      <c r="E3" s="348"/>
      <c r="F3" s="349"/>
      <c r="G3" s="6"/>
      <c r="H3" s="112">
        <v>300</v>
      </c>
      <c r="I3" s="6"/>
      <c r="J3" s="70">
        <v>30</v>
      </c>
    </row>
    <row r="4" spans="2:20">
      <c r="B4" t="s">
        <v>6</v>
      </c>
      <c r="C4" s="345" t="s">
        <v>374</v>
      </c>
      <c r="D4" s="345"/>
      <c r="E4" s="345"/>
      <c r="F4" s="345"/>
      <c r="G4" s="345"/>
      <c r="H4" s="345"/>
      <c r="I4" s="345"/>
      <c r="J4" s="345"/>
    </row>
    <row r="5" spans="2:20">
      <c r="B5" t="s">
        <v>7</v>
      </c>
      <c r="C5" s="344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</row>
    <row r="6" spans="2:20">
      <c r="B6" t="s">
        <v>79</v>
      </c>
      <c r="C6" s="344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</row>
    <row r="7" spans="2:20" ht="13.5" thickBot="1">
      <c r="C7"/>
    </row>
    <row r="8" spans="2:20" ht="13.5" thickBot="1">
      <c r="B8" s="2" t="s">
        <v>133</v>
      </c>
      <c r="C8" s="2"/>
      <c r="D8" s="2"/>
      <c r="E8" s="2"/>
      <c r="F8" s="2"/>
      <c r="G8" s="2"/>
      <c r="H8" s="2"/>
      <c r="I8" s="2"/>
      <c r="J8" s="2"/>
      <c r="P8" s="59" t="s">
        <v>8</v>
      </c>
      <c r="Q8" s="56" t="s">
        <v>119</v>
      </c>
      <c r="R8" s="55" t="s">
        <v>120</v>
      </c>
    </row>
    <row r="9" spans="2:20" ht="13.5" thickBot="1">
      <c r="B9" s="25" t="s">
        <v>22</v>
      </c>
      <c r="C9" s="11" t="s">
        <v>26</v>
      </c>
      <c r="D9" s="25" t="s">
        <v>25</v>
      </c>
      <c r="E9" s="11" t="s">
        <v>24</v>
      </c>
      <c r="F9" s="25" t="s">
        <v>31</v>
      </c>
      <c r="G9" s="10" t="s">
        <v>34</v>
      </c>
      <c r="H9" s="10" t="s">
        <v>76</v>
      </c>
      <c r="I9" s="11" t="s">
        <v>77</v>
      </c>
      <c r="J9" s="25" t="s">
        <v>32</v>
      </c>
      <c r="K9" s="11" t="s">
        <v>78</v>
      </c>
      <c r="L9" s="8" t="s">
        <v>4</v>
      </c>
      <c r="M9" s="8" t="s">
        <v>30</v>
      </c>
      <c r="P9" s="59" t="s">
        <v>9</v>
      </c>
      <c r="Q9" s="68">
        <v>1181</v>
      </c>
      <c r="R9" s="69"/>
    </row>
    <row r="10" spans="2:20" ht="13.5" thickBot="1">
      <c r="B10" s="166" t="s">
        <v>61</v>
      </c>
      <c r="C10" s="167" t="s">
        <v>13</v>
      </c>
      <c r="D10" s="166">
        <v>892</v>
      </c>
      <c r="E10" s="168">
        <v>161</v>
      </c>
      <c r="F10" s="169">
        <v>24.534686971235196</v>
      </c>
      <c r="G10" s="170">
        <v>2</v>
      </c>
      <c r="H10" s="170">
        <v>300</v>
      </c>
      <c r="I10" s="171">
        <v>73.604060913705595</v>
      </c>
      <c r="J10" s="169">
        <v>36.363636363636367</v>
      </c>
      <c r="K10" s="171">
        <v>109.09090909090909</v>
      </c>
      <c r="L10" s="172"/>
      <c r="M10" s="160">
        <v>212.69497000461467</v>
      </c>
      <c r="P10" s="67" t="s">
        <v>10</v>
      </c>
      <c r="Q10" s="57"/>
      <c r="R10" s="91"/>
    </row>
    <row r="11" spans="2:20">
      <c r="I11" s="78"/>
      <c r="K11" s="78"/>
      <c r="L11" s="78"/>
      <c r="M11" s="78"/>
      <c r="P11" s="60" t="s">
        <v>11</v>
      </c>
      <c r="Q11" s="58"/>
      <c r="R11" s="54"/>
    </row>
    <row r="12" spans="2:20">
      <c r="I12" s="78"/>
      <c r="K12" s="78"/>
      <c r="L12" s="78"/>
      <c r="M12" s="78"/>
      <c r="P12" s="60" t="s">
        <v>12</v>
      </c>
      <c r="Q12" s="58"/>
      <c r="R12" s="87"/>
    </row>
    <row r="13" spans="2:20">
      <c r="I13" s="78"/>
      <c r="K13" s="78"/>
      <c r="L13" s="78"/>
      <c r="M13" s="78"/>
      <c r="P13" s="60" t="s">
        <v>13</v>
      </c>
      <c r="Q13" s="58">
        <v>252</v>
      </c>
      <c r="R13" s="87"/>
    </row>
    <row r="14" spans="2:20">
      <c r="I14" s="78"/>
      <c r="K14" s="78"/>
      <c r="L14" s="78"/>
      <c r="M14" s="78"/>
      <c r="P14" s="60" t="s">
        <v>14</v>
      </c>
      <c r="Q14" s="58"/>
      <c r="R14" s="54"/>
    </row>
    <row r="15" spans="2:20">
      <c r="I15" s="78"/>
      <c r="K15" s="78"/>
      <c r="L15" s="78"/>
      <c r="M15" s="78"/>
      <c r="P15" s="60" t="s">
        <v>15</v>
      </c>
      <c r="Q15" s="58"/>
      <c r="R15" s="54"/>
    </row>
    <row r="16" spans="2:20">
      <c r="I16" s="78"/>
      <c r="K16" s="78"/>
      <c r="L16" s="78"/>
      <c r="M16" s="78"/>
      <c r="P16" s="60" t="s">
        <v>16</v>
      </c>
      <c r="Q16" s="58"/>
      <c r="R16" s="87"/>
    </row>
    <row r="17" spans="9:18">
      <c r="I17" s="78"/>
      <c r="K17" s="78"/>
      <c r="L17" s="78"/>
      <c r="M17" s="78"/>
      <c r="P17" s="60" t="s">
        <v>17</v>
      </c>
      <c r="Q17" s="58"/>
      <c r="R17" s="87"/>
    </row>
    <row r="18" spans="9:18">
      <c r="I18" s="78"/>
      <c r="K18" s="78"/>
      <c r="L18" s="78"/>
      <c r="M18" s="78"/>
      <c r="P18" s="60" t="s">
        <v>18</v>
      </c>
      <c r="Q18" s="58"/>
      <c r="R18" s="87"/>
    </row>
    <row r="19" spans="9:18">
      <c r="I19" s="78"/>
      <c r="K19" s="78"/>
      <c r="L19" s="78"/>
      <c r="M19" s="78"/>
      <c r="P19" s="85" t="s">
        <v>19</v>
      </c>
      <c r="Q19" s="86"/>
      <c r="R19" s="87"/>
    </row>
    <row r="20" spans="9:18" ht="13.5" thickBot="1">
      <c r="I20" s="78"/>
      <c r="K20" s="78"/>
      <c r="L20" s="78"/>
      <c r="M20" s="78"/>
      <c r="P20" s="88" t="s">
        <v>20</v>
      </c>
      <c r="Q20" s="89"/>
      <c r="R20" s="90"/>
    </row>
    <row r="21" spans="9:18">
      <c r="I21" s="78"/>
      <c r="K21" s="78"/>
      <c r="L21" s="78"/>
      <c r="M21" s="78"/>
    </row>
    <row r="22" spans="9:18">
      <c r="I22" s="78"/>
      <c r="K22" s="78"/>
      <c r="L22" s="78"/>
      <c r="M22" s="78"/>
    </row>
    <row r="23" spans="9:18">
      <c r="I23" s="78"/>
      <c r="K23" s="78"/>
      <c r="L23" s="78"/>
      <c r="M23" s="78"/>
    </row>
    <row r="24" spans="9:18">
      <c r="I24" s="78"/>
      <c r="K24" s="78"/>
      <c r="L24" s="78"/>
      <c r="M24" s="78"/>
    </row>
    <row r="25" spans="9:18">
      <c r="I25" s="78"/>
      <c r="K25" s="78"/>
      <c r="L25" s="78"/>
      <c r="M25" s="78"/>
    </row>
    <row r="26" spans="9:18">
      <c r="I26" s="78"/>
      <c r="K26" s="78"/>
      <c r="L26" s="78"/>
      <c r="M26" s="78"/>
    </row>
    <row r="27" spans="9:18">
      <c r="K27" s="78"/>
      <c r="L27" s="78"/>
      <c r="M27" s="78"/>
    </row>
    <row r="28" spans="9:18">
      <c r="K28" s="78"/>
      <c r="L28" s="78"/>
      <c r="M28" s="78"/>
    </row>
  </sheetData>
  <mergeCells count="5">
    <mergeCell ref="C6:P6"/>
    <mergeCell ref="C2:D2"/>
    <mergeCell ref="C3:F3"/>
    <mergeCell ref="C4:J4"/>
    <mergeCell ref="C5:P5"/>
  </mergeCells>
  <phoneticPr fontId="2" type="noConversion"/>
  <dataValidations count="2">
    <dataValidation type="list" allowBlank="1" showInputMessage="1" showErrorMessage="1" sqref="K7 K10">
      <formula1>Atleta_F</formula1>
    </dataValidation>
    <dataValidation type="list" allowBlank="1" showInputMessage="1" showErrorMessage="1" sqref="C3:F3">
      <formula1>Tipo_Gara</formula1>
    </dataValidation>
  </dataValidations>
  <pageMargins left="0.28999999999999998" right="0.28000000000000003" top="0.31" bottom="0.16" header="0.21" footer="7.0000000000000007E-2"/>
  <pageSetup paperSize="9" orientation="landscape" horizontalDpi="1200" verticalDpi="1200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>
  <sheetPr codeName="Sheet49" enableFormatConditionsCalculation="0">
    <tabColor indexed="11"/>
    <pageSetUpPr fitToPage="1"/>
  </sheetPr>
  <dimension ref="B1:T26"/>
  <sheetViews>
    <sheetView workbookViewId="0"/>
  </sheetViews>
  <sheetFormatPr defaultRowHeight="12.75"/>
  <cols>
    <col min="1" max="1" width="2.140625" customWidth="1"/>
    <col min="2" max="2" width="31.7109375" customWidth="1"/>
    <col min="3" max="3" width="6.42578125" style="1" customWidth="1"/>
    <col min="4" max="10" width="6.42578125" customWidth="1"/>
    <col min="11" max="11" width="7.28515625" customWidth="1"/>
    <col min="12" max="13" width="6.42578125" customWidth="1"/>
    <col min="14" max="14" width="3.42578125" customWidth="1"/>
    <col min="15" max="15" width="3.5703125" customWidth="1"/>
    <col min="17" max="17" width="9" customWidth="1"/>
    <col min="18" max="18" width="10.85546875" customWidth="1"/>
    <col min="19" max="19" width="1.85546875" customWidth="1"/>
    <col min="20" max="20" width="11.85546875" customWidth="1"/>
  </cols>
  <sheetData>
    <row r="1" spans="2:20" ht="8.25" customHeight="1">
      <c r="C1"/>
    </row>
    <row r="2" spans="2:20">
      <c r="B2" t="s">
        <v>5</v>
      </c>
      <c r="C2" s="346">
        <v>41812</v>
      </c>
      <c r="D2" s="346"/>
      <c r="H2" t="s">
        <v>125</v>
      </c>
      <c r="J2" t="s">
        <v>134</v>
      </c>
      <c r="T2" s="2" t="s">
        <v>121</v>
      </c>
    </row>
    <row r="3" spans="2:20">
      <c r="B3" t="s">
        <v>2</v>
      </c>
      <c r="C3" s="347" t="s">
        <v>157</v>
      </c>
      <c r="D3" s="348"/>
      <c r="E3" s="348"/>
      <c r="F3" s="349"/>
      <c r="G3" s="6"/>
      <c r="H3" s="112">
        <v>180</v>
      </c>
      <c r="I3" s="6"/>
      <c r="J3" s="70">
        <v>18</v>
      </c>
    </row>
    <row r="4" spans="2:20">
      <c r="B4" t="s">
        <v>6</v>
      </c>
      <c r="C4" s="345" t="s">
        <v>292</v>
      </c>
      <c r="D4" s="345"/>
      <c r="E4" s="345"/>
      <c r="F4" s="345"/>
      <c r="G4" s="345"/>
      <c r="H4" s="345"/>
      <c r="I4" s="345"/>
      <c r="J4" s="345"/>
    </row>
    <row r="5" spans="2:20">
      <c r="B5" t="s">
        <v>7</v>
      </c>
      <c r="C5" s="344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</row>
    <row r="6" spans="2:20">
      <c r="B6" t="s">
        <v>79</v>
      </c>
      <c r="C6" s="344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</row>
    <row r="7" spans="2:20" ht="13.5" thickBot="1">
      <c r="C7"/>
    </row>
    <row r="8" spans="2:20" ht="13.5" thickBot="1">
      <c r="B8" s="2" t="s">
        <v>133</v>
      </c>
      <c r="C8" s="2"/>
      <c r="D8" s="2"/>
      <c r="E8" s="2"/>
      <c r="F8" s="2"/>
      <c r="G8" s="2"/>
      <c r="H8" s="2"/>
      <c r="I8" s="2"/>
      <c r="J8" s="2"/>
      <c r="P8" s="59" t="s">
        <v>8</v>
      </c>
      <c r="Q8" s="56" t="s">
        <v>119</v>
      </c>
      <c r="R8" s="55" t="s">
        <v>120</v>
      </c>
    </row>
    <row r="9" spans="2:20" ht="13.5" thickBot="1">
      <c r="B9" s="25" t="s">
        <v>22</v>
      </c>
      <c r="C9" s="11" t="s">
        <v>26</v>
      </c>
      <c r="D9" s="25" t="s">
        <v>25</v>
      </c>
      <c r="E9" s="11" t="s">
        <v>24</v>
      </c>
      <c r="F9" s="25" t="s">
        <v>31</v>
      </c>
      <c r="G9" s="10" t="s">
        <v>34</v>
      </c>
      <c r="H9" s="10" t="s">
        <v>76</v>
      </c>
      <c r="I9" s="11" t="s">
        <v>77</v>
      </c>
      <c r="J9" s="25" t="s">
        <v>32</v>
      </c>
      <c r="K9" s="11" t="s">
        <v>78</v>
      </c>
      <c r="L9" s="8" t="s">
        <v>4</v>
      </c>
      <c r="M9" s="8" t="s">
        <v>30</v>
      </c>
      <c r="P9" s="59" t="s">
        <v>9</v>
      </c>
      <c r="Q9" s="68">
        <v>199</v>
      </c>
      <c r="R9" s="69"/>
    </row>
    <row r="10" spans="2:20">
      <c r="B10" s="33" t="s">
        <v>193</v>
      </c>
      <c r="C10" s="43" t="s">
        <v>12</v>
      </c>
      <c r="D10" s="33">
        <v>7</v>
      </c>
      <c r="E10" s="152">
        <v>2</v>
      </c>
      <c r="F10" s="153">
        <v>96.5</v>
      </c>
      <c r="G10" s="154">
        <v>2</v>
      </c>
      <c r="H10" s="154">
        <v>180</v>
      </c>
      <c r="I10" s="155">
        <v>173.7</v>
      </c>
      <c r="J10" s="153">
        <v>92.592592592592595</v>
      </c>
      <c r="K10" s="155">
        <v>166.66666666666669</v>
      </c>
      <c r="L10" s="156">
        <v>90</v>
      </c>
      <c r="M10" s="157">
        <v>448.36666666666667</v>
      </c>
      <c r="P10" s="67" t="s">
        <v>10</v>
      </c>
      <c r="Q10" s="57"/>
      <c r="R10" s="91"/>
    </row>
    <row r="11" spans="2:20">
      <c r="B11" s="34" t="s">
        <v>48</v>
      </c>
      <c r="C11" s="36" t="s">
        <v>17</v>
      </c>
      <c r="D11" s="34">
        <v>36</v>
      </c>
      <c r="E11" s="47">
        <v>2</v>
      </c>
      <c r="F11" s="49">
        <v>82</v>
      </c>
      <c r="G11" s="45">
        <v>9</v>
      </c>
      <c r="H11" s="45">
        <v>0</v>
      </c>
      <c r="I11" s="109">
        <v>0</v>
      </c>
      <c r="J11" s="49">
        <v>77.777777777777786</v>
      </c>
      <c r="K11" s="109">
        <v>0</v>
      </c>
      <c r="L11" s="110">
        <v>45</v>
      </c>
      <c r="M11" s="111">
        <v>63</v>
      </c>
      <c r="P11" s="60" t="s">
        <v>11</v>
      </c>
      <c r="Q11" s="58">
        <v>19</v>
      </c>
      <c r="R11" s="54"/>
    </row>
    <row r="12" spans="2:20">
      <c r="B12" s="34" t="s">
        <v>33</v>
      </c>
      <c r="C12" s="36" t="s">
        <v>14</v>
      </c>
      <c r="D12" s="34">
        <v>41</v>
      </c>
      <c r="E12" s="47">
        <v>8</v>
      </c>
      <c r="F12" s="49">
        <v>79.5</v>
      </c>
      <c r="G12" s="45">
        <v>2</v>
      </c>
      <c r="H12" s="45">
        <v>180</v>
      </c>
      <c r="I12" s="109">
        <v>143.1</v>
      </c>
      <c r="J12" s="49">
        <v>84.615384615384613</v>
      </c>
      <c r="K12" s="109">
        <v>152.30769230769229</v>
      </c>
      <c r="L12" s="110"/>
      <c r="M12" s="111">
        <v>313.40769230769229</v>
      </c>
      <c r="P12" s="60" t="s">
        <v>12</v>
      </c>
      <c r="Q12" s="58">
        <v>26</v>
      </c>
      <c r="R12" s="87"/>
    </row>
    <row r="13" spans="2:20">
      <c r="B13" s="34" t="s">
        <v>65</v>
      </c>
      <c r="C13" s="36" t="s">
        <v>14</v>
      </c>
      <c r="D13" s="34">
        <v>43</v>
      </c>
      <c r="E13" s="47">
        <v>9</v>
      </c>
      <c r="F13" s="49">
        <v>78.5</v>
      </c>
      <c r="G13" s="45">
        <v>2</v>
      </c>
      <c r="H13" s="45">
        <v>180</v>
      </c>
      <c r="I13" s="109">
        <v>141.30000000000001</v>
      </c>
      <c r="J13" s="49">
        <v>82.692307692307693</v>
      </c>
      <c r="K13" s="109">
        <v>148.84615384615384</v>
      </c>
      <c r="L13" s="110"/>
      <c r="M13" s="111">
        <v>308.14615384615388</v>
      </c>
      <c r="P13" s="60" t="s">
        <v>13</v>
      </c>
      <c r="Q13" s="58">
        <v>41</v>
      </c>
      <c r="R13" s="87"/>
    </row>
    <row r="14" spans="2:20">
      <c r="B14" s="34" t="s">
        <v>51</v>
      </c>
      <c r="C14" s="36" t="s">
        <v>13</v>
      </c>
      <c r="D14" s="34">
        <v>53</v>
      </c>
      <c r="E14" s="47">
        <v>12</v>
      </c>
      <c r="F14" s="49">
        <v>73.5</v>
      </c>
      <c r="G14" s="45">
        <v>5</v>
      </c>
      <c r="H14" s="45">
        <v>40</v>
      </c>
      <c r="I14" s="109">
        <v>29.4</v>
      </c>
      <c r="J14" s="49">
        <v>71.428571428571431</v>
      </c>
      <c r="K14" s="109">
        <v>28.571428571428573</v>
      </c>
      <c r="L14" s="110"/>
      <c r="M14" s="111">
        <v>75.971428571428575</v>
      </c>
      <c r="P14" s="60" t="s">
        <v>14</v>
      </c>
      <c r="Q14" s="58">
        <v>51</v>
      </c>
      <c r="R14" s="54"/>
    </row>
    <row r="15" spans="2:20">
      <c r="B15" s="34" t="s">
        <v>49</v>
      </c>
      <c r="C15" s="36" t="s">
        <v>15</v>
      </c>
      <c r="D15" s="34">
        <v>99</v>
      </c>
      <c r="E15" s="47">
        <v>14</v>
      </c>
      <c r="F15" s="49">
        <v>50.5</v>
      </c>
      <c r="G15" s="45">
        <v>4</v>
      </c>
      <c r="H15" s="45">
        <v>180</v>
      </c>
      <c r="I15" s="109">
        <v>90.9</v>
      </c>
      <c r="J15" s="49">
        <v>56.25</v>
      </c>
      <c r="K15" s="109">
        <v>101.25</v>
      </c>
      <c r="L15" s="110"/>
      <c r="M15" s="111">
        <v>210.15</v>
      </c>
      <c r="P15" s="60" t="s">
        <v>15</v>
      </c>
      <c r="Q15" s="58">
        <v>31</v>
      </c>
      <c r="R15" s="54"/>
    </row>
    <row r="16" spans="2:20">
      <c r="B16" s="34" t="s">
        <v>55</v>
      </c>
      <c r="C16" s="36" t="s">
        <v>12</v>
      </c>
      <c r="D16" s="34">
        <v>117</v>
      </c>
      <c r="E16" s="47">
        <v>18</v>
      </c>
      <c r="F16" s="49">
        <v>41.5</v>
      </c>
      <c r="G16" s="45">
        <v>1</v>
      </c>
      <c r="H16" s="45">
        <v>180</v>
      </c>
      <c r="I16" s="109">
        <v>74.7</v>
      </c>
      <c r="J16" s="49">
        <v>33.333333333333329</v>
      </c>
      <c r="K16" s="109">
        <v>60</v>
      </c>
      <c r="L16" s="110"/>
      <c r="M16" s="111">
        <v>152.69999999999999</v>
      </c>
      <c r="P16" s="60" t="s">
        <v>16</v>
      </c>
      <c r="Q16" s="58">
        <v>16</v>
      </c>
      <c r="R16" s="87"/>
    </row>
    <row r="17" spans="2:18">
      <c r="B17" s="34" t="s">
        <v>46</v>
      </c>
      <c r="C17" s="36" t="s">
        <v>15</v>
      </c>
      <c r="D17" s="34">
        <v>121</v>
      </c>
      <c r="E17" s="47">
        <v>18</v>
      </c>
      <c r="F17" s="49">
        <v>39.5</v>
      </c>
      <c r="G17" s="45">
        <v>8</v>
      </c>
      <c r="H17" s="45">
        <v>60</v>
      </c>
      <c r="I17" s="109">
        <v>23.7</v>
      </c>
      <c r="J17" s="49">
        <v>43.75</v>
      </c>
      <c r="K17" s="109">
        <v>26.25</v>
      </c>
      <c r="L17" s="110"/>
      <c r="M17" s="111">
        <v>67.95</v>
      </c>
      <c r="P17" s="60" t="s">
        <v>17</v>
      </c>
      <c r="Q17" s="58">
        <v>8</v>
      </c>
      <c r="R17" s="87"/>
    </row>
    <row r="18" spans="2:18">
      <c r="B18" s="34" t="s">
        <v>50</v>
      </c>
      <c r="C18" s="36" t="s">
        <v>12</v>
      </c>
      <c r="D18" s="34">
        <v>124</v>
      </c>
      <c r="E18" s="47">
        <v>19</v>
      </c>
      <c r="F18" s="49">
        <v>38</v>
      </c>
      <c r="G18" s="45">
        <v>11</v>
      </c>
      <c r="H18" s="45">
        <v>0</v>
      </c>
      <c r="I18" s="109">
        <v>0</v>
      </c>
      <c r="J18" s="49">
        <v>29.629629629629626</v>
      </c>
      <c r="K18" s="109">
        <v>0</v>
      </c>
      <c r="L18" s="110"/>
      <c r="M18" s="111">
        <v>18</v>
      </c>
      <c r="P18" s="60" t="s">
        <v>18</v>
      </c>
      <c r="Q18" s="58"/>
      <c r="R18" s="87"/>
    </row>
    <row r="19" spans="2:18">
      <c r="B19" s="34" t="s">
        <v>94</v>
      </c>
      <c r="C19" s="36" t="s">
        <v>13</v>
      </c>
      <c r="D19" s="34">
        <v>127</v>
      </c>
      <c r="E19" s="47">
        <v>29</v>
      </c>
      <c r="F19" s="49">
        <v>36.5</v>
      </c>
      <c r="G19" s="45">
        <v>3</v>
      </c>
      <c r="H19" s="45">
        <v>180</v>
      </c>
      <c r="I19" s="109">
        <v>65.7</v>
      </c>
      <c r="J19" s="49">
        <v>30.952380952380953</v>
      </c>
      <c r="K19" s="109">
        <v>55.714285714285715</v>
      </c>
      <c r="L19" s="110"/>
      <c r="M19" s="111">
        <v>139.41428571428571</v>
      </c>
      <c r="P19" s="85" t="s">
        <v>19</v>
      </c>
      <c r="Q19" s="86"/>
      <c r="R19" s="87"/>
    </row>
    <row r="20" spans="2:18" ht="13.5" thickBot="1">
      <c r="B20" s="34" t="s">
        <v>91</v>
      </c>
      <c r="C20" s="36" t="s">
        <v>13</v>
      </c>
      <c r="D20" s="34">
        <v>127</v>
      </c>
      <c r="E20" s="47">
        <v>30</v>
      </c>
      <c r="F20" s="49">
        <v>36.5</v>
      </c>
      <c r="G20" s="45">
        <v>6</v>
      </c>
      <c r="H20" s="45">
        <v>180</v>
      </c>
      <c r="I20" s="109">
        <v>65.7</v>
      </c>
      <c r="J20" s="49">
        <v>28.571428571428569</v>
      </c>
      <c r="K20" s="109">
        <v>51.428571428571423</v>
      </c>
      <c r="L20" s="110"/>
      <c r="M20" s="111">
        <v>135.12857142857143</v>
      </c>
      <c r="P20" s="88" t="s">
        <v>20</v>
      </c>
      <c r="Q20" s="89"/>
      <c r="R20" s="90"/>
    </row>
    <row r="21" spans="2:18">
      <c r="B21" s="34" t="s">
        <v>88</v>
      </c>
      <c r="C21" s="36" t="s">
        <v>17</v>
      </c>
      <c r="D21" s="34">
        <v>134</v>
      </c>
      <c r="E21" s="47">
        <v>6</v>
      </c>
      <c r="F21" s="49">
        <v>33</v>
      </c>
      <c r="G21" s="45">
        <v>14</v>
      </c>
      <c r="H21" s="45">
        <v>0</v>
      </c>
      <c r="I21" s="109">
        <v>0</v>
      </c>
      <c r="J21" s="49">
        <v>33.333333333333329</v>
      </c>
      <c r="K21" s="109">
        <v>0</v>
      </c>
      <c r="L21" s="110"/>
      <c r="M21" s="111">
        <v>18</v>
      </c>
    </row>
    <row r="22" spans="2:18">
      <c r="B22" s="34" t="s">
        <v>52</v>
      </c>
      <c r="C22" s="36" t="s">
        <v>14</v>
      </c>
      <c r="D22" s="34">
        <v>135</v>
      </c>
      <c r="E22" s="47">
        <v>32</v>
      </c>
      <c r="F22" s="49">
        <v>32.5</v>
      </c>
      <c r="G22" s="45">
        <v>5</v>
      </c>
      <c r="H22" s="45">
        <v>180</v>
      </c>
      <c r="I22" s="109">
        <v>58.5</v>
      </c>
      <c r="J22" s="49">
        <v>38.461538461538467</v>
      </c>
      <c r="K22" s="109">
        <v>69.230769230769241</v>
      </c>
      <c r="L22" s="110"/>
      <c r="M22" s="111">
        <v>145.73076923076923</v>
      </c>
    </row>
    <row r="23" spans="2:18">
      <c r="B23" s="34" t="s">
        <v>137</v>
      </c>
      <c r="C23" s="36" t="s">
        <v>16</v>
      </c>
      <c r="D23" s="34">
        <v>142</v>
      </c>
      <c r="E23" s="47">
        <v>8</v>
      </c>
      <c r="F23" s="49">
        <v>29</v>
      </c>
      <c r="G23" s="45">
        <v>4</v>
      </c>
      <c r="H23" s="45">
        <v>180</v>
      </c>
      <c r="I23" s="109">
        <v>52.2</v>
      </c>
      <c r="J23" s="49">
        <v>52.941176470588239</v>
      </c>
      <c r="K23" s="109">
        <v>95.294117647058826</v>
      </c>
      <c r="L23" s="110"/>
      <c r="M23" s="111">
        <v>165.49411764705883</v>
      </c>
    </row>
    <row r="24" spans="2:18">
      <c r="B24" s="34" t="s">
        <v>241</v>
      </c>
      <c r="C24" s="36" t="s">
        <v>16</v>
      </c>
      <c r="D24" s="34">
        <v>161</v>
      </c>
      <c r="E24" s="47">
        <v>11</v>
      </c>
      <c r="F24" s="49">
        <v>19.5</v>
      </c>
      <c r="G24" s="45">
        <v>5</v>
      </c>
      <c r="H24" s="45">
        <v>40</v>
      </c>
      <c r="I24" s="109">
        <v>7.8</v>
      </c>
      <c r="J24" s="49">
        <v>35.294117647058826</v>
      </c>
      <c r="K24" s="109">
        <v>14.117647058823531</v>
      </c>
      <c r="L24" s="110"/>
      <c r="M24" s="111">
        <v>39.917647058823533</v>
      </c>
    </row>
    <row r="25" spans="2:18">
      <c r="B25" s="34" t="s">
        <v>95</v>
      </c>
      <c r="C25" s="36" t="s">
        <v>15</v>
      </c>
      <c r="D25" s="34">
        <v>181</v>
      </c>
      <c r="E25" s="47">
        <v>29</v>
      </c>
      <c r="F25" s="49">
        <v>9.5</v>
      </c>
      <c r="G25" s="45">
        <v>4</v>
      </c>
      <c r="H25" s="45">
        <v>180</v>
      </c>
      <c r="I25" s="109">
        <v>17.100000000000001</v>
      </c>
      <c r="J25" s="49">
        <v>9.375</v>
      </c>
      <c r="K25" s="109">
        <v>16.875</v>
      </c>
      <c r="L25" s="110"/>
      <c r="M25" s="111">
        <v>51.975000000000001</v>
      </c>
    </row>
    <row r="26" spans="2:18" ht="13.5" thickBot="1">
      <c r="B26" s="35" t="s">
        <v>53</v>
      </c>
      <c r="C26" s="37" t="s">
        <v>11</v>
      </c>
      <c r="D26" s="35">
        <v>186</v>
      </c>
      <c r="E26" s="48">
        <v>17</v>
      </c>
      <c r="F26" s="50">
        <v>7</v>
      </c>
      <c r="G26" s="51">
        <v>6</v>
      </c>
      <c r="H26" s="51">
        <v>0</v>
      </c>
      <c r="I26" s="106">
        <v>0</v>
      </c>
      <c r="J26" s="50">
        <v>15</v>
      </c>
      <c r="K26" s="106">
        <v>0</v>
      </c>
      <c r="L26" s="107"/>
      <c r="M26" s="108">
        <v>18</v>
      </c>
    </row>
  </sheetData>
  <mergeCells count="5">
    <mergeCell ref="C6:P6"/>
    <mergeCell ref="C2:D2"/>
    <mergeCell ref="C3:F3"/>
    <mergeCell ref="C4:J4"/>
    <mergeCell ref="C5:P5"/>
  </mergeCells>
  <phoneticPr fontId="2" type="noConversion"/>
  <dataValidations count="3">
    <dataValidation type="list" allowBlank="1" showInputMessage="1" showErrorMessage="1" sqref="K7 K10:K15">
      <formula1>Atleta_F</formula1>
    </dataValidation>
    <dataValidation type="list" allowBlank="1" showInputMessage="1" showErrorMessage="1" sqref="C3:F3">
      <formula1>Tipo_Gara</formula1>
    </dataValidation>
    <dataValidation type="list" allowBlank="1" showInputMessage="1" showErrorMessage="1" sqref="K16:K26">
      <formula1>Atleta_M</formula1>
    </dataValidation>
  </dataValidations>
  <pageMargins left="0.28999999999999998" right="0.28000000000000003" top="0.31" bottom="0.16" header="0.21" footer="7.0000000000000007E-2"/>
  <pageSetup paperSize="9" orientation="landscape" horizontalDpi="1200" verticalDpi="1200" r:id="rId1"/>
  <headerFooter alignWithMargins="0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>
  <sheetPr codeName="Sheet51" enableFormatConditionsCalculation="0">
    <tabColor indexed="43"/>
    <pageSetUpPr fitToPage="1"/>
  </sheetPr>
  <dimension ref="B1:T72"/>
  <sheetViews>
    <sheetView workbookViewId="0"/>
  </sheetViews>
  <sheetFormatPr defaultRowHeight="12.75"/>
  <cols>
    <col min="1" max="1" width="2.140625" customWidth="1"/>
    <col min="2" max="2" width="31.7109375" customWidth="1"/>
    <col min="3" max="3" width="6.42578125" style="1" customWidth="1"/>
    <col min="4" max="10" width="6.42578125" customWidth="1"/>
    <col min="11" max="11" width="7.28515625" customWidth="1"/>
    <col min="12" max="13" width="6.42578125" customWidth="1"/>
    <col min="14" max="14" width="3.42578125" customWidth="1"/>
    <col min="15" max="15" width="3.5703125" customWidth="1"/>
    <col min="17" max="17" width="9" customWidth="1"/>
    <col min="18" max="18" width="10.85546875" customWidth="1"/>
    <col min="19" max="19" width="1.85546875" customWidth="1"/>
    <col min="20" max="20" width="11.85546875" customWidth="1"/>
  </cols>
  <sheetData>
    <row r="1" spans="2:20" ht="8.25" customHeight="1">
      <c r="C1"/>
    </row>
    <row r="2" spans="2:20">
      <c r="B2" t="s">
        <v>5</v>
      </c>
      <c r="C2" s="346">
        <v>41812</v>
      </c>
      <c r="D2" s="346"/>
      <c r="H2" t="s">
        <v>125</v>
      </c>
      <c r="J2" t="s">
        <v>134</v>
      </c>
      <c r="T2" s="2" t="s">
        <v>121</v>
      </c>
    </row>
    <row r="3" spans="2:20">
      <c r="B3" t="s">
        <v>2</v>
      </c>
      <c r="C3" s="347" t="s">
        <v>156</v>
      </c>
      <c r="D3" s="348"/>
      <c r="E3" s="348"/>
      <c r="F3" s="349"/>
      <c r="G3" s="6"/>
      <c r="H3" s="112">
        <v>100</v>
      </c>
      <c r="I3" s="6"/>
      <c r="J3" s="70">
        <v>10</v>
      </c>
    </row>
    <row r="4" spans="2:20">
      <c r="B4" t="s">
        <v>6</v>
      </c>
      <c r="C4" s="345" t="s">
        <v>292</v>
      </c>
      <c r="D4" s="345"/>
      <c r="E4" s="345"/>
      <c r="F4" s="345"/>
      <c r="G4" s="345"/>
      <c r="H4" s="345"/>
      <c r="I4" s="345"/>
      <c r="J4" s="345"/>
    </row>
    <row r="5" spans="2:20">
      <c r="B5" t="s">
        <v>7</v>
      </c>
      <c r="C5" s="344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</row>
    <row r="6" spans="2:20">
      <c r="B6" t="s">
        <v>79</v>
      </c>
      <c r="C6" s="344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</row>
    <row r="7" spans="2:20" ht="13.5" thickBot="1">
      <c r="C7"/>
    </row>
    <row r="8" spans="2:20" ht="13.5" thickBot="1">
      <c r="B8" s="2" t="s">
        <v>133</v>
      </c>
      <c r="C8" s="2"/>
      <c r="D8" s="2"/>
      <c r="E8" s="2"/>
      <c r="F8" s="2"/>
      <c r="G8" s="2"/>
      <c r="H8" s="2"/>
      <c r="I8" s="2"/>
      <c r="J8" s="2"/>
      <c r="P8" s="59" t="s">
        <v>8</v>
      </c>
      <c r="Q8" s="56" t="s">
        <v>119</v>
      </c>
      <c r="R8" s="55" t="s">
        <v>120</v>
      </c>
    </row>
    <row r="9" spans="2:20" ht="13.5" thickBot="1">
      <c r="B9" s="25" t="s">
        <v>22</v>
      </c>
      <c r="C9" s="11" t="s">
        <v>26</v>
      </c>
      <c r="D9" s="25" t="s">
        <v>25</v>
      </c>
      <c r="E9" s="11" t="s">
        <v>24</v>
      </c>
      <c r="F9" s="25" t="s">
        <v>31</v>
      </c>
      <c r="G9" s="10" t="s">
        <v>34</v>
      </c>
      <c r="H9" s="10" t="s">
        <v>76</v>
      </c>
      <c r="I9" s="11" t="s">
        <v>77</v>
      </c>
      <c r="J9" s="25" t="s">
        <v>32</v>
      </c>
      <c r="K9" s="11" t="s">
        <v>78</v>
      </c>
      <c r="L9" s="8" t="s">
        <v>4</v>
      </c>
      <c r="M9" s="8" t="s">
        <v>30</v>
      </c>
      <c r="P9" s="59" t="s">
        <v>9</v>
      </c>
      <c r="Q9" s="68">
        <v>114</v>
      </c>
      <c r="R9" s="69"/>
    </row>
    <row r="10" spans="2:20">
      <c r="B10" s="33" t="s">
        <v>153</v>
      </c>
      <c r="C10" s="43" t="s">
        <v>13</v>
      </c>
      <c r="D10" s="33">
        <v>40</v>
      </c>
      <c r="E10" s="152">
        <v>8</v>
      </c>
      <c r="F10" s="153">
        <v>65.217391304347828</v>
      </c>
      <c r="G10" s="154">
        <v>3</v>
      </c>
      <c r="H10" s="154">
        <v>100</v>
      </c>
      <c r="I10" s="155">
        <v>65.217391304347828</v>
      </c>
      <c r="J10" s="153">
        <v>71.428571428571431</v>
      </c>
      <c r="K10" s="155">
        <v>71.428571428571431</v>
      </c>
      <c r="L10" s="156"/>
      <c r="M10" s="157">
        <v>146.64596273291926</v>
      </c>
      <c r="P10" s="67" t="s">
        <v>10</v>
      </c>
      <c r="Q10" s="57"/>
      <c r="R10" s="91"/>
    </row>
    <row r="11" spans="2:20" ht="13.5" thickBot="1">
      <c r="B11" s="35" t="s">
        <v>58</v>
      </c>
      <c r="C11" s="37" t="s">
        <v>16</v>
      </c>
      <c r="D11" s="35">
        <v>43</v>
      </c>
      <c r="E11" s="48">
        <v>3</v>
      </c>
      <c r="F11" s="50">
        <v>62.608695652173921</v>
      </c>
      <c r="G11" s="51">
        <v>1</v>
      </c>
      <c r="H11" s="51">
        <v>100</v>
      </c>
      <c r="I11" s="106">
        <v>62.608695652173921</v>
      </c>
      <c r="J11" s="50">
        <v>66.666666666666657</v>
      </c>
      <c r="K11" s="106">
        <v>66.666666666666657</v>
      </c>
      <c r="L11" s="107">
        <v>12.5</v>
      </c>
      <c r="M11" s="108">
        <v>151.77536231884056</v>
      </c>
      <c r="P11" s="60" t="s">
        <v>11</v>
      </c>
      <c r="Q11" s="58"/>
      <c r="R11" s="54"/>
    </row>
    <row r="12" spans="2:20">
      <c r="F12" s="7"/>
      <c r="I12" s="78"/>
      <c r="J12" s="7"/>
      <c r="K12" s="78"/>
      <c r="L12" s="78"/>
      <c r="M12" s="78"/>
      <c r="P12" s="60" t="s">
        <v>12</v>
      </c>
      <c r="Q12" s="58"/>
      <c r="R12" s="87"/>
    </row>
    <row r="13" spans="2:20">
      <c r="B13" s="99" t="s">
        <v>106</v>
      </c>
      <c r="F13" s="7"/>
      <c r="I13" s="78"/>
      <c r="J13" s="7"/>
      <c r="K13" s="78"/>
      <c r="L13" s="78"/>
      <c r="M13" s="78"/>
      <c r="P13" s="60" t="s">
        <v>13</v>
      </c>
      <c r="Q13" s="58">
        <v>27</v>
      </c>
      <c r="R13" s="87"/>
    </row>
    <row r="14" spans="2:20">
      <c r="B14" s="101" t="s">
        <v>26</v>
      </c>
      <c r="C14" s="100"/>
      <c r="D14" s="102" t="s">
        <v>122</v>
      </c>
      <c r="E14" s="100"/>
      <c r="F14" s="100"/>
      <c r="G14" s="100"/>
      <c r="H14" s="100"/>
      <c r="I14" s="100"/>
      <c r="J14" s="100"/>
      <c r="K14" s="100"/>
      <c r="L14" s="100"/>
      <c r="M14" s="78"/>
      <c r="P14" s="60" t="s">
        <v>14</v>
      </c>
      <c r="Q14" s="58"/>
      <c r="R14" s="54"/>
    </row>
    <row r="15" spans="2:20">
      <c r="B15" s="101" t="s">
        <v>25</v>
      </c>
      <c r="D15" s="103" t="s">
        <v>123</v>
      </c>
      <c r="F15" s="7"/>
      <c r="I15" s="78"/>
      <c r="J15" s="7"/>
      <c r="K15" s="78"/>
      <c r="L15" s="78"/>
      <c r="M15" s="78"/>
      <c r="P15" s="60" t="s">
        <v>15</v>
      </c>
      <c r="Q15" s="58"/>
      <c r="R15" s="54"/>
    </row>
    <row r="16" spans="2:20">
      <c r="B16" s="101" t="s">
        <v>24</v>
      </c>
      <c r="D16" s="103" t="s">
        <v>124</v>
      </c>
      <c r="F16" s="7"/>
      <c r="I16" s="78"/>
      <c r="J16" s="7"/>
      <c r="K16" s="78"/>
      <c r="L16" s="78"/>
      <c r="M16" s="78"/>
      <c r="P16" s="60" t="s">
        <v>16</v>
      </c>
      <c r="Q16" s="58">
        <v>8</v>
      </c>
      <c r="R16" s="87"/>
    </row>
    <row r="17" spans="2:18">
      <c r="B17" s="101" t="s">
        <v>31</v>
      </c>
      <c r="D17" s="103" t="s">
        <v>129</v>
      </c>
      <c r="F17" s="7"/>
      <c r="I17" s="78"/>
      <c r="J17" s="7"/>
      <c r="K17" s="78"/>
      <c r="L17" s="78"/>
      <c r="M17" s="78"/>
      <c r="P17" s="60" t="s">
        <v>17</v>
      </c>
      <c r="Q17" s="58"/>
      <c r="R17" s="87"/>
    </row>
    <row r="18" spans="2:18">
      <c r="B18" s="101" t="s">
        <v>34</v>
      </c>
      <c r="D18" s="103" t="s">
        <v>277</v>
      </c>
      <c r="F18" s="7"/>
      <c r="I18" s="78"/>
      <c r="J18" s="7"/>
      <c r="K18" s="78"/>
      <c r="L18" s="78"/>
      <c r="M18" s="78"/>
      <c r="P18" s="60" t="s">
        <v>18</v>
      </c>
      <c r="Q18" s="58"/>
      <c r="R18" s="87"/>
    </row>
    <row r="19" spans="2:18">
      <c r="B19" s="101" t="s">
        <v>76</v>
      </c>
      <c r="D19" s="103" t="s">
        <v>127</v>
      </c>
      <c r="F19" s="7"/>
      <c r="I19" s="78"/>
      <c r="J19" s="7"/>
      <c r="K19" s="78"/>
      <c r="L19" s="78"/>
      <c r="M19" s="78"/>
      <c r="P19" s="85" t="s">
        <v>19</v>
      </c>
      <c r="Q19" s="86"/>
      <c r="R19" s="87"/>
    </row>
    <row r="20" spans="2:18" ht="13.5" thickBot="1">
      <c r="B20" s="101" t="s">
        <v>77</v>
      </c>
      <c r="D20" s="103" t="s">
        <v>128</v>
      </c>
      <c r="F20" s="7"/>
      <c r="I20" s="78"/>
      <c r="J20" s="7"/>
      <c r="K20" s="78"/>
      <c r="L20" s="78"/>
      <c r="M20" s="78"/>
      <c r="P20" s="88" t="s">
        <v>20</v>
      </c>
      <c r="Q20" s="89"/>
      <c r="R20" s="90"/>
    </row>
    <row r="21" spans="2:18">
      <c r="B21" s="101" t="s">
        <v>32</v>
      </c>
      <c r="D21" s="103" t="s">
        <v>130</v>
      </c>
      <c r="F21" s="7"/>
      <c r="I21" s="78"/>
      <c r="J21" s="7"/>
      <c r="K21" s="78"/>
      <c r="L21" s="78"/>
      <c r="M21" s="78"/>
    </row>
    <row r="22" spans="2:18">
      <c r="B22" s="101" t="s">
        <v>78</v>
      </c>
      <c r="D22" s="103" t="s">
        <v>131</v>
      </c>
      <c r="F22" s="7"/>
      <c r="I22" s="78"/>
      <c r="J22" s="7"/>
      <c r="K22" s="78"/>
      <c r="L22" s="78"/>
      <c r="M22" s="78"/>
    </row>
    <row r="23" spans="2:18">
      <c r="B23" s="101" t="s">
        <v>4</v>
      </c>
      <c r="D23" s="103" t="s">
        <v>132</v>
      </c>
      <c r="F23" s="7"/>
      <c r="I23" s="78"/>
      <c r="J23" s="7"/>
      <c r="K23" s="78"/>
      <c r="L23" s="78"/>
      <c r="M23" s="78"/>
    </row>
    <row r="24" spans="2:18">
      <c r="B24" s="101" t="s">
        <v>30</v>
      </c>
      <c r="D24" s="103" t="s">
        <v>135</v>
      </c>
      <c r="F24" s="7"/>
      <c r="I24" s="78"/>
      <c r="J24" s="7"/>
      <c r="K24" s="78"/>
      <c r="L24" s="78"/>
      <c r="M24" s="78"/>
    </row>
    <row r="25" spans="2:18">
      <c r="F25" s="7"/>
      <c r="I25" s="78"/>
      <c r="J25" s="7"/>
      <c r="K25" s="78"/>
      <c r="L25" s="78"/>
      <c r="M25" s="78"/>
    </row>
    <row r="26" spans="2:18">
      <c r="F26" s="7"/>
      <c r="I26" s="78"/>
      <c r="J26" s="7"/>
      <c r="K26" s="78"/>
      <c r="L26" s="78"/>
      <c r="M26" s="78"/>
    </row>
    <row r="27" spans="2:18">
      <c r="F27" s="7"/>
      <c r="I27" s="78"/>
      <c r="J27" s="7"/>
      <c r="K27" s="78"/>
      <c r="L27" s="78"/>
      <c r="M27" s="78"/>
    </row>
    <row r="28" spans="2:18">
      <c r="F28" s="7"/>
      <c r="I28" s="78"/>
      <c r="J28" s="7"/>
      <c r="K28" s="78"/>
      <c r="L28" s="78"/>
      <c r="M28" s="78"/>
    </row>
    <row r="29" spans="2:18">
      <c r="F29" s="7"/>
      <c r="I29" s="78"/>
      <c r="J29" s="7"/>
      <c r="K29" s="78"/>
      <c r="L29" s="78"/>
      <c r="M29" s="78"/>
    </row>
    <row r="30" spans="2:18">
      <c r="F30" s="7"/>
      <c r="I30" s="78"/>
      <c r="J30" s="7"/>
      <c r="K30" s="78"/>
      <c r="L30" s="78"/>
      <c r="M30" s="78"/>
    </row>
    <row r="31" spans="2:18">
      <c r="F31" s="7"/>
      <c r="I31" s="78"/>
      <c r="J31" s="7"/>
      <c r="K31" s="78"/>
      <c r="L31" s="78"/>
      <c r="M31" s="78"/>
    </row>
    <row r="32" spans="2:18">
      <c r="F32" s="7"/>
      <c r="I32" s="78"/>
      <c r="J32" s="7"/>
      <c r="K32" s="78"/>
      <c r="L32" s="78"/>
      <c r="M32" s="78"/>
    </row>
    <row r="33" spans="6:13">
      <c r="F33" s="7"/>
      <c r="I33" s="78"/>
      <c r="J33" s="7"/>
      <c r="K33" s="78"/>
      <c r="L33" s="78"/>
      <c r="M33" s="78"/>
    </row>
    <row r="34" spans="6:13">
      <c r="F34" s="7"/>
      <c r="I34" s="78"/>
      <c r="J34" s="7"/>
      <c r="K34" s="78"/>
      <c r="L34" s="78"/>
      <c r="M34" s="78"/>
    </row>
    <row r="35" spans="6:13">
      <c r="F35" s="7"/>
      <c r="I35" s="78"/>
      <c r="J35" s="7"/>
      <c r="K35" s="78"/>
      <c r="L35" s="78"/>
      <c r="M35" s="78"/>
    </row>
    <row r="36" spans="6:13">
      <c r="F36" s="7"/>
      <c r="I36" s="78"/>
      <c r="J36" s="7"/>
      <c r="K36" s="78"/>
      <c r="L36" s="78"/>
      <c r="M36" s="78"/>
    </row>
    <row r="37" spans="6:13">
      <c r="F37" s="7"/>
      <c r="I37" s="78"/>
      <c r="J37" s="7"/>
      <c r="K37" s="78"/>
      <c r="L37" s="78"/>
      <c r="M37" s="78"/>
    </row>
    <row r="38" spans="6:13">
      <c r="F38" s="7"/>
      <c r="I38" s="78"/>
      <c r="J38" s="7"/>
      <c r="K38" s="78"/>
      <c r="L38" s="78"/>
      <c r="M38" s="78"/>
    </row>
    <row r="39" spans="6:13">
      <c r="F39" s="7"/>
      <c r="I39" s="78"/>
      <c r="J39" s="7"/>
      <c r="K39" s="78"/>
      <c r="L39" s="78"/>
      <c r="M39" s="78"/>
    </row>
    <row r="40" spans="6:13">
      <c r="F40" s="7"/>
      <c r="I40" s="78"/>
      <c r="J40" s="7"/>
      <c r="K40" s="78"/>
      <c r="L40" s="78"/>
      <c r="M40" s="78"/>
    </row>
    <row r="41" spans="6:13">
      <c r="I41" s="78"/>
      <c r="J41" s="72"/>
      <c r="K41" s="78"/>
      <c r="L41" s="78"/>
      <c r="M41" s="78"/>
    </row>
    <row r="42" spans="6:13">
      <c r="I42" s="78"/>
      <c r="J42" s="72"/>
      <c r="K42" s="78"/>
      <c r="L42" s="78"/>
      <c r="M42" s="78"/>
    </row>
    <row r="43" spans="6:13">
      <c r="I43" s="78"/>
      <c r="J43" s="72"/>
      <c r="K43" s="78"/>
      <c r="L43" s="78"/>
      <c r="M43" s="78"/>
    </row>
    <row r="44" spans="6:13">
      <c r="I44" s="78"/>
      <c r="J44" s="72"/>
      <c r="K44" s="78"/>
      <c r="L44" s="78"/>
      <c r="M44" s="78"/>
    </row>
    <row r="45" spans="6:13">
      <c r="I45" s="78"/>
      <c r="J45" s="72"/>
      <c r="K45" s="78"/>
      <c r="L45" s="78"/>
      <c r="M45" s="78"/>
    </row>
    <row r="46" spans="6:13">
      <c r="I46" s="78"/>
      <c r="J46" s="72"/>
      <c r="K46" s="78"/>
      <c r="L46" s="78"/>
      <c r="M46" s="78"/>
    </row>
    <row r="47" spans="6:13">
      <c r="I47" s="78"/>
      <c r="J47" s="72"/>
      <c r="K47" s="78"/>
      <c r="L47" s="78"/>
      <c r="M47" s="78"/>
    </row>
    <row r="48" spans="6:13">
      <c r="I48" s="78"/>
      <c r="J48" s="72"/>
      <c r="K48" s="78"/>
      <c r="L48" s="78"/>
      <c r="M48" s="78"/>
    </row>
    <row r="49" spans="9:13">
      <c r="I49" s="78"/>
      <c r="J49" s="72"/>
      <c r="K49" s="78"/>
      <c r="L49" s="78"/>
      <c r="M49" s="78"/>
    </row>
    <row r="50" spans="9:13">
      <c r="I50" s="78"/>
      <c r="J50" s="72"/>
      <c r="K50" s="78"/>
      <c r="L50" s="78"/>
      <c r="M50" s="78"/>
    </row>
    <row r="51" spans="9:13">
      <c r="I51" s="78"/>
      <c r="J51" s="72"/>
      <c r="K51" s="78"/>
      <c r="L51" s="78"/>
      <c r="M51" s="78"/>
    </row>
    <row r="52" spans="9:13">
      <c r="I52" s="78"/>
      <c r="J52" s="72"/>
      <c r="K52" s="78"/>
      <c r="L52" s="78"/>
      <c r="M52" s="78"/>
    </row>
    <row r="53" spans="9:13">
      <c r="I53" s="78"/>
      <c r="K53" s="78"/>
      <c r="L53" s="78"/>
      <c r="M53" s="78"/>
    </row>
    <row r="54" spans="9:13">
      <c r="I54" s="78"/>
      <c r="K54" s="78"/>
      <c r="L54" s="78"/>
      <c r="M54" s="78"/>
    </row>
    <row r="55" spans="9:13">
      <c r="I55" s="78"/>
      <c r="K55" s="78"/>
      <c r="L55" s="78"/>
      <c r="M55" s="78"/>
    </row>
    <row r="56" spans="9:13">
      <c r="I56" s="78"/>
      <c r="K56" s="78"/>
      <c r="L56" s="78"/>
      <c r="M56" s="78"/>
    </row>
    <row r="57" spans="9:13">
      <c r="I57" s="78"/>
      <c r="K57" s="78"/>
      <c r="L57" s="78"/>
      <c r="M57" s="78"/>
    </row>
    <row r="58" spans="9:13">
      <c r="I58" s="78"/>
      <c r="K58" s="78"/>
      <c r="L58" s="78"/>
      <c r="M58" s="78"/>
    </row>
    <row r="59" spans="9:13">
      <c r="I59" s="78"/>
      <c r="K59" s="78"/>
      <c r="L59" s="78"/>
      <c r="M59" s="78"/>
    </row>
    <row r="60" spans="9:13">
      <c r="I60" s="78"/>
      <c r="K60" s="78"/>
      <c r="L60" s="78"/>
      <c r="M60" s="78"/>
    </row>
    <row r="61" spans="9:13">
      <c r="I61" s="78"/>
      <c r="K61" s="78"/>
      <c r="L61" s="78"/>
      <c r="M61" s="78"/>
    </row>
    <row r="62" spans="9:13">
      <c r="I62" s="78"/>
      <c r="K62" s="78"/>
      <c r="L62" s="78"/>
      <c r="M62" s="78"/>
    </row>
    <row r="63" spans="9:13">
      <c r="I63" s="78"/>
      <c r="K63" s="78"/>
      <c r="L63" s="78"/>
      <c r="M63" s="78"/>
    </row>
    <row r="64" spans="9:13">
      <c r="I64" s="78"/>
      <c r="K64" s="78"/>
      <c r="L64" s="78"/>
      <c r="M64" s="78"/>
    </row>
    <row r="65" spans="9:13">
      <c r="I65" s="78"/>
      <c r="K65" s="78"/>
      <c r="L65" s="78"/>
      <c r="M65" s="78"/>
    </row>
    <row r="66" spans="9:13">
      <c r="I66" s="78"/>
      <c r="K66" s="78"/>
      <c r="L66" s="78"/>
      <c r="M66" s="78"/>
    </row>
    <row r="67" spans="9:13">
      <c r="I67" s="78"/>
      <c r="K67" s="78"/>
      <c r="L67" s="78"/>
      <c r="M67" s="78"/>
    </row>
    <row r="68" spans="9:13">
      <c r="I68" s="78"/>
      <c r="K68" s="78"/>
      <c r="L68" s="78"/>
      <c r="M68" s="78"/>
    </row>
    <row r="69" spans="9:13">
      <c r="I69" s="78"/>
      <c r="K69" s="78"/>
      <c r="L69" s="78"/>
      <c r="M69" s="78"/>
    </row>
    <row r="70" spans="9:13">
      <c r="I70" s="78"/>
      <c r="K70" s="78"/>
      <c r="L70" s="78"/>
      <c r="M70" s="78"/>
    </row>
    <row r="71" spans="9:13">
      <c r="K71" s="78"/>
      <c r="L71" s="78"/>
      <c r="M71" s="78"/>
    </row>
    <row r="72" spans="9:13">
      <c r="K72" s="78"/>
      <c r="L72" s="78"/>
      <c r="M72" s="78"/>
    </row>
  </sheetData>
  <mergeCells count="5">
    <mergeCell ref="C6:P6"/>
    <mergeCell ref="C2:D2"/>
    <mergeCell ref="C3:F3"/>
    <mergeCell ref="C4:J4"/>
    <mergeCell ref="C5:P5"/>
  </mergeCells>
  <phoneticPr fontId="2" type="noConversion"/>
  <dataValidations count="2">
    <dataValidation type="list" allowBlank="1" showInputMessage="1" showErrorMessage="1" sqref="K7 K10:K11">
      <formula1>Atleta_F</formula1>
    </dataValidation>
    <dataValidation type="list" allowBlank="1" showInputMessage="1" showErrorMessage="1" sqref="C3:F3">
      <formula1>Tipo_Gara</formula1>
    </dataValidation>
  </dataValidations>
  <pageMargins left="0.28999999999999998" right="0.28000000000000003" top="0.31" bottom="0.16" header="0.21" footer="7.0000000000000007E-2"/>
  <pageSetup paperSize="9" orientation="landscape" horizontalDpi="1200" verticalDpi="1200" r:id="rId1"/>
  <headerFooter alignWithMargins="0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>
  <sheetPr codeName="Sheet52" enableFormatConditionsCalculation="0">
    <tabColor indexed="45"/>
    <pageSetUpPr fitToPage="1"/>
  </sheetPr>
  <dimension ref="B1:T71"/>
  <sheetViews>
    <sheetView workbookViewId="0"/>
  </sheetViews>
  <sheetFormatPr defaultRowHeight="12.75"/>
  <cols>
    <col min="1" max="1" width="2.140625" customWidth="1"/>
    <col min="2" max="2" width="31.7109375" customWidth="1"/>
    <col min="3" max="3" width="6.42578125" style="1" customWidth="1"/>
    <col min="4" max="10" width="6.42578125" customWidth="1"/>
    <col min="11" max="11" width="7.28515625" customWidth="1"/>
    <col min="12" max="13" width="6.42578125" customWidth="1"/>
    <col min="14" max="14" width="3.42578125" customWidth="1"/>
    <col min="15" max="15" width="3.5703125" customWidth="1"/>
    <col min="17" max="17" width="9" customWidth="1"/>
    <col min="18" max="18" width="10.85546875" customWidth="1"/>
    <col min="19" max="19" width="1.85546875" customWidth="1"/>
    <col min="20" max="20" width="11.85546875" customWidth="1"/>
  </cols>
  <sheetData>
    <row r="1" spans="2:20" ht="8.25" customHeight="1">
      <c r="C1"/>
    </row>
    <row r="2" spans="2:20">
      <c r="B2" t="s">
        <v>5</v>
      </c>
      <c r="C2" s="346">
        <v>41812</v>
      </c>
      <c r="D2" s="346"/>
      <c r="H2" t="s">
        <v>125</v>
      </c>
      <c r="J2" t="s">
        <v>134</v>
      </c>
      <c r="T2" s="2" t="s">
        <v>121</v>
      </c>
    </row>
    <row r="3" spans="2:20">
      <c r="B3" t="s">
        <v>2</v>
      </c>
      <c r="C3" s="347" t="s">
        <v>158</v>
      </c>
      <c r="D3" s="348"/>
      <c r="E3" s="348"/>
      <c r="F3" s="349"/>
      <c r="G3" s="6"/>
      <c r="H3" s="112">
        <v>300</v>
      </c>
      <c r="I3" s="6"/>
      <c r="J3" s="70">
        <v>30</v>
      </c>
    </row>
    <row r="4" spans="2:20">
      <c r="B4" t="s">
        <v>6</v>
      </c>
      <c r="C4" s="345" t="s">
        <v>293</v>
      </c>
      <c r="D4" s="345"/>
      <c r="E4" s="345"/>
      <c r="F4" s="345"/>
      <c r="G4" s="345"/>
      <c r="H4" s="345"/>
      <c r="I4" s="345"/>
      <c r="J4" s="345"/>
    </row>
    <row r="5" spans="2:20">
      <c r="B5" t="s">
        <v>7</v>
      </c>
      <c r="C5" s="344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</row>
    <row r="6" spans="2:20">
      <c r="B6" t="s">
        <v>79</v>
      </c>
      <c r="C6" s="344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</row>
    <row r="7" spans="2:20" ht="13.5" thickBot="1">
      <c r="C7"/>
    </row>
    <row r="8" spans="2:20" ht="13.5" thickBot="1">
      <c r="B8" s="2" t="s">
        <v>133</v>
      </c>
      <c r="C8" s="2"/>
      <c r="D8" s="2"/>
      <c r="E8" s="2"/>
      <c r="F8" s="2"/>
      <c r="G8" s="2"/>
      <c r="H8" s="2"/>
      <c r="I8" s="2"/>
      <c r="J8" s="2"/>
      <c r="P8" s="59" t="s">
        <v>8</v>
      </c>
      <c r="Q8" s="56" t="s">
        <v>119</v>
      </c>
      <c r="R8" s="55" t="s">
        <v>120</v>
      </c>
    </row>
    <row r="9" spans="2:20" ht="13.5" thickBot="1">
      <c r="B9" s="25" t="s">
        <v>22</v>
      </c>
      <c r="C9" s="11" t="s">
        <v>26</v>
      </c>
      <c r="D9" s="25" t="s">
        <v>25</v>
      </c>
      <c r="E9" s="11" t="s">
        <v>24</v>
      </c>
      <c r="F9" s="25" t="s">
        <v>31</v>
      </c>
      <c r="G9" s="10" t="s">
        <v>34</v>
      </c>
      <c r="H9" s="10" t="s">
        <v>76</v>
      </c>
      <c r="I9" s="11" t="s">
        <v>77</v>
      </c>
      <c r="J9" s="25" t="s">
        <v>32</v>
      </c>
      <c r="K9" s="11" t="s">
        <v>78</v>
      </c>
      <c r="L9" s="8" t="s">
        <v>4</v>
      </c>
      <c r="M9" s="8" t="s">
        <v>30</v>
      </c>
      <c r="P9" s="59" t="s">
        <v>9</v>
      </c>
      <c r="Q9" s="68">
        <v>297</v>
      </c>
      <c r="R9" s="69"/>
    </row>
    <row r="10" spans="2:20" ht="13.5" thickBot="1">
      <c r="B10" s="166" t="s">
        <v>54</v>
      </c>
      <c r="C10" s="167" t="s">
        <v>14</v>
      </c>
      <c r="D10" s="166">
        <v>74</v>
      </c>
      <c r="E10" s="168">
        <v>14</v>
      </c>
      <c r="F10" s="169">
        <v>75.167785234899327</v>
      </c>
      <c r="G10" s="170">
        <v>14</v>
      </c>
      <c r="H10" s="170">
        <v>0</v>
      </c>
      <c r="I10" s="171">
        <v>0</v>
      </c>
      <c r="J10" s="169">
        <v>78.461538461538467</v>
      </c>
      <c r="K10" s="171">
        <v>0</v>
      </c>
      <c r="L10" s="172"/>
      <c r="M10" s="160">
        <v>30</v>
      </c>
      <c r="P10" s="67" t="s">
        <v>10</v>
      </c>
      <c r="Q10" s="57"/>
      <c r="R10" s="91"/>
    </row>
    <row r="11" spans="2:20">
      <c r="F11" s="7"/>
      <c r="I11" s="78"/>
      <c r="J11" s="7"/>
      <c r="K11" s="78"/>
      <c r="L11" s="78"/>
      <c r="M11" s="78"/>
      <c r="P11" s="60" t="s">
        <v>11</v>
      </c>
      <c r="Q11" s="58"/>
      <c r="R11" s="54"/>
    </row>
    <row r="12" spans="2:20">
      <c r="B12" s="99" t="s">
        <v>106</v>
      </c>
      <c r="F12" s="7"/>
      <c r="I12" s="78"/>
      <c r="J12" s="7"/>
      <c r="K12" s="78"/>
      <c r="L12" s="78"/>
      <c r="M12" s="78"/>
      <c r="P12" s="60" t="s">
        <v>12</v>
      </c>
      <c r="Q12" s="58"/>
      <c r="R12" s="87"/>
    </row>
    <row r="13" spans="2:20">
      <c r="B13" s="101" t="s">
        <v>26</v>
      </c>
      <c r="C13" s="100"/>
      <c r="D13" s="102" t="s">
        <v>122</v>
      </c>
      <c r="E13" s="100"/>
      <c r="F13" s="100"/>
      <c r="G13" s="100"/>
      <c r="H13" s="100"/>
      <c r="I13" s="100"/>
      <c r="J13" s="100"/>
      <c r="K13" s="100"/>
      <c r="L13" s="100"/>
      <c r="M13" s="78"/>
      <c r="P13" s="60" t="s">
        <v>13</v>
      </c>
      <c r="Q13" s="58"/>
      <c r="R13" s="87"/>
    </row>
    <row r="14" spans="2:20">
      <c r="B14" s="101" t="s">
        <v>25</v>
      </c>
      <c r="D14" s="103" t="s">
        <v>123</v>
      </c>
      <c r="F14" s="7"/>
      <c r="I14" s="78"/>
      <c r="J14" s="7"/>
      <c r="K14" s="78"/>
      <c r="L14" s="78"/>
      <c r="M14" s="78"/>
      <c r="P14" s="60" t="s">
        <v>14</v>
      </c>
      <c r="Q14" s="58">
        <v>64</v>
      </c>
      <c r="R14" s="54"/>
    </row>
    <row r="15" spans="2:20">
      <c r="B15" s="101" t="s">
        <v>24</v>
      </c>
      <c r="D15" s="103" t="s">
        <v>124</v>
      </c>
      <c r="F15" s="7"/>
      <c r="I15" s="78"/>
      <c r="J15" s="7"/>
      <c r="K15" s="78"/>
      <c r="L15" s="78"/>
      <c r="M15" s="78"/>
      <c r="P15" s="60" t="s">
        <v>15</v>
      </c>
      <c r="Q15" s="58"/>
      <c r="R15" s="54"/>
    </row>
    <row r="16" spans="2:20">
      <c r="B16" s="101" t="s">
        <v>31</v>
      </c>
      <c r="D16" s="103" t="s">
        <v>129</v>
      </c>
      <c r="F16" s="7"/>
      <c r="I16" s="78"/>
      <c r="J16" s="7"/>
      <c r="K16" s="78"/>
      <c r="L16" s="78"/>
      <c r="M16" s="78"/>
      <c r="P16" s="60" t="s">
        <v>16</v>
      </c>
      <c r="Q16" s="58"/>
      <c r="R16" s="87"/>
    </row>
    <row r="17" spans="2:18">
      <c r="B17" s="101" t="s">
        <v>34</v>
      </c>
      <c r="D17" s="103" t="s">
        <v>277</v>
      </c>
      <c r="F17" s="7"/>
      <c r="I17" s="78"/>
      <c r="J17" s="7"/>
      <c r="K17" s="78"/>
      <c r="L17" s="78"/>
      <c r="M17" s="78"/>
      <c r="P17" s="60" t="s">
        <v>17</v>
      </c>
      <c r="Q17" s="58"/>
      <c r="R17" s="87"/>
    </row>
    <row r="18" spans="2:18">
      <c r="B18" s="101" t="s">
        <v>76</v>
      </c>
      <c r="D18" s="103" t="s">
        <v>127</v>
      </c>
      <c r="F18" s="7"/>
      <c r="I18" s="78"/>
      <c r="J18" s="7"/>
      <c r="K18" s="78"/>
      <c r="L18" s="78"/>
      <c r="M18" s="78"/>
      <c r="P18" s="60" t="s">
        <v>18</v>
      </c>
      <c r="Q18" s="58"/>
      <c r="R18" s="87"/>
    </row>
    <row r="19" spans="2:18">
      <c r="B19" s="101" t="s">
        <v>77</v>
      </c>
      <c r="D19" s="103" t="s">
        <v>128</v>
      </c>
      <c r="F19" s="7"/>
      <c r="I19" s="78"/>
      <c r="J19" s="7"/>
      <c r="K19" s="78"/>
      <c r="L19" s="78"/>
      <c r="M19" s="78"/>
      <c r="P19" s="85" t="s">
        <v>19</v>
      </c>
      <c r="Q19" s="86"/>
      <c r="R19" s="87"/>
    </row>
    <row r="20" spans="2:18" ht="13.5" thickBot="1">
      <c r="B20" s="101" t="s">
        <v>32</v>
      </c>
      <c r="D20" s="103" t="s">
        <v>130</v>
      </c>
      <c r="F20" s="7"/>
      <c r="I20" s="78"/>
      <c r="J20" s="7"/>
      <c r="K20" s="78"/>
      <c r="L20" s="78"/>
      <c r="M20" s="78"/>
      <c r="P20" s="88" t="s">
        <v>20</v>
      </c>
      <c r="Q20" s="89"/>
      <c r="R20" s="90"/>
    </row>
    <row r="21" spans="2:18">
      <c r="B21" s="101" t="s">
        <v>78</v>
      </c>
      <c r="D21" s="103" t="s">
        <v>131</v>
      </c>
      <c r="F21" s="7"/>
      <c r="I21" s="78"/>
      <c r="J21" s="7"/>
      <c r="K21" s="78"/>
      <c r="L21" s="78"/>
      <c r="M21" s="78"/>
    </row>
    <row r="22" spans="2:18">
      <c r="B22" s="101" t="s">
        <v>4</v>
      </c>
      <c r="D22" s="103" t="s">
        <v>132</v>
      </c>
      <c r="F22" s="7"/>
      <c r="I22" s="78"/>
      <c r="J22" s="7"/>
      <c r="K22" s="78"/>
      <c r="L22" s="78"/>
      <c r="M22" s="78"/>
    </row>
    <row r="23" spans="2:18">
      <c r="B23" s="101" t="s">
        <v>30</v>
      </c>
      <c r="D23" s="103" t="s">
        <v>135</v>
      </c>
      <c r="F23" s="7"/>
      <c r="I23" s="78"/>
      <c r="J23" s="7"/>
      <c r="K23" s="78"/>
      <c r="L23" s="78"/>
      <c r="M23" s="78"/>
    </row>
    <row r="24" spans="2:18">
      <c r="F24" s="7"/>
      <c r="I24" s="78"/>
      <c r="J24" s="7"/>
      <c r="K24" s="78"/>
      <c r="L24" s="78"/>
      <c r="M24" s="78"/>
    </row>
    <row r="25" spans="2:18">
      <c r="F25" s="7"/>
      <c r="I25" s="78"/>
      <c r="J25" s="7"/>
      <c r="K25" s="78"/>
      <c r="L25" s="78"/>
      <c r="M25" s="78"/>
    </row>
    <row r="26" spans="2:18">
      <c r="F26" s="7"/>
      <c r="I26" s="78"/>
      <c r="J26" s="7"/>
      <c r="K26" s="78"/>
      <c r="L26" s="78"/>
      <c r="M26" s="78"/>
    </row>
    <row r="27" spans="2:18">
      <c r="F27" s="7"/>
      <c r="I27" s="78"/>
      <c r="J27" s="7"/>
      <c r="K27" s="78"/>
      <c r="L27" s="78"/>
      <c r="M27" s="78"/>
    </row>
    <row r="28" spans="2:18">
      <c r="F28" s="7"/>
      <c r="I28" s="78"/>
      <c r="J28" s="7"/>
      <c r="K28" s="78"/>
      <c r="L28" s="78"/>
      <c r="M28" s="78"/>
    </row>
    <row r="29" spans="2:18">
      <c r="F29" s="7"/>
      <c r="I29" s="78"/>
      <c r="J29" s="7"/>
      <c r="K29" s="78"/>
      <c r="L29" s="78"/>
      <c r="M29" s="78"/>
    </row>
    <row r="30" spans="2:18">
      <c r="F30" s="7"/>
      <c r="I30" s="78"/>
      <c r="J30" s="7"/>
      <c r="K30" s="78"/>
      <c r="L30" s="78"/>
      <c r="M30" s="78"/>
    </row>
    <row r="31" spans="2:18">
      <c r="F31" s="7"/>
      <c r="I31" s="78"/>
      <c r="J31" s="7"/>
      <c r="K31" s="78"/>
      <c r="L31" s="78"/>
      <c r="M31" s="78"/>
    </row>
    <row r="32" spans="2:18">
      <c r="F32" s="7"/>
      <c r="I32" s="78"/>
      <c r="J32" s="7"/>
      <c r="K32" s="78"/>
      <c r="L32" s="78"/>
      <c r="M32" s="78"/>
    </row>
    <row r="33" spans="6:13">
      <c r="F33" s="7"/>
      <c r="I33" s="78"/>
      <c r="J33" s="7"/>
      <c r="K33" s="78"/>
      <c r="L33" s="78"/>
      <c r="M33" s="78"/>
    </row>
    <row r="34" spans="6:13">
      <c r="F34" s="7"/>
      <c r="I34" s="78"/>
      <c r="J34" s="7"/>
      <c r="K34" s="78"/>
      <c r="L34" s="78"/>
      <c r="M34" s="78"/>
    </row>
    <row r="35" spans="6:13">
      <c r="F35" s="7"/>
      <c r="I35" s="78"/>
      <c r="J35" s="7"/>
      <c r="K35" s="78"/>
      <c r="L35" s="78"/>
      <c r="M35" s="78"/>
    </row>
    <row r="36" spans="6:13">
      <c r="F36" s="7"/>
      <c r="I36" s="78"/>
      <c r="J36" s="7"/>
      <c r="K36" s="78"/>
      <c r="L36" s="78"/>
      <c r="M36" s="78"/>
    </row>
    <row r="37" spans="6:13">
      <c r="F37" s="7"/>
      <c r="I37" s="78"/>
      <c r="J37" s="7"/>
      <c r="K37" s="78"/>
      <c r="L37" s="78"/>
      <c r="M37" s="78"/>
    </row>
    <row r="38" spans="6:13">
      <c r="F38" s="7"/>
      <c r="I38" s="78"/>
      <c r="J38" s="7"/>
      <c r="K38" s="78"/>
      <c r="L38" s="78"/>
      <c r="M38" s="78"/>
    </row>
    <row r="39" spans="6:13">
      <c r="F39" s="7"/>
      <c r="I39" s="78"/>
      <c r="J39" s="7"/>
      <c r="K39" s="78"/>
      <c r="L39" s="78"/>
      <c r="M39" s="78"/>
    </row>
    <row r="40" spans="6:13">
      <c r="I40" s="78"/>
      <c r="J40" s="72"/>
      <c r="K40" s="78"/>
      <c r="L40" s="78"/>
      <c r="M40" s="78"/>
    </row>
    <row r="41" spans="6:13">
      <c r="I41" s="78"/>
      <c r="J41" s="72"/>
      <c r="K41" s="78"/>
      <c r="L41" s="78"/>
      <c r="M41" s="78"/>
    </row>
    <row r="42" spans="6:13">
      <c r="I42" s="78"/>
      <c r="J42" s="72"/>
      <c r="K42" s="78"/>
      <c r="L42" s="78"/>
      <c r="M42" s="78"/>
    </row>
    <row r="43" spans="6:13">
      <c r="I43" s="78"/>
      <c r="J43" s="72"/>
      <c r="K43" s="78"/>
      <c r="L43" s="78"/>
      <c r="M43" s="78"/>
    </row>
    <row r="44" spans="6:13">
      <c r="I44" s="78"/>
      <c r="J44" s="72"/>
      <c r="K44" s="78"/>
      <c r="L44" s="78"/>
      <c r="M44" s="78"/>
    </row>
    <row r="45" spans="6:13">
      <c r="I45" s="78"/>
      <c r="J45" s="72"/>
      <c r="K45" s="78"/>
      <c r="L45" s="78"/>
      <c r="M45" s="78"/>
    </row>
    <row r="46" spans="6:13">
      <c r="I46" s="78"/>
      <c r="J46" s="72"/>
      <c r="K46" s="78"/>
      <c r="L46" s="78"/>
      <c r="M46" s="78"/>
    </row>
    <row r="47" spans="6:13">
      <c r="I47" s="78"/>
      <c r="J47" s="72"/>
      <c r="K47" s="78"/>
      <c r="L47" s="78"/>
      <c r="M47" s="78"/>
    </row>
    <row r="48" spans="6:13">
      <c r="I48" s="78"/>
      <c r="J48" s="72"/>
      <c r="K48" s="78"/>
      <c r="L48" s="78"/>
      <c r="M48" s="78"/>
    </row>
    <row r="49" spans="9:13">
      <c r="I49" s="78"/>
      <c r="J49" s="72"/>
      <c r="K49" s="78"/>
      <c r="L49" s="78"/>
      <c r="M49" s="78"/>
    </row>
    <row r="50" spans="9:13">
      <c r="I50" s="78"/>
      <c r="J50" s="72"/>
      <c r="K50" s="78"/>
      <c r="L50" s="78"/>
      <c r="M50" s="78"/>
    </row>
    <row r="51" spans="9:13">
      <c r="I51" s="78"/>
      <c r="J51" s="72"/>
      <c r="K51" s="78"/>
      <c r="L51" s="78"/>
      <c r="M51" s="78"/>
    </row>
    <row r="52" spans="9:13">
      <c r="I52" s="78"/>
      <c r="K52" s="78"/>
      <c r="L52" s="78"/>
      <c r="M52" s="78"/>
    </row>
    <row r="53" spans="9:13">
      <c r="I53" s="78"/>
      <c r="K53" s="78"/>
      <c r="L53" s="78"/>
      <c r="M53" s="78"/>
    </row>
    <row r="54" spans="9:13">
      <c r="I54" s="78"/>
      <c r="K54" s="78"/>
      <c r="L54" s="78"/>
      <c r="M54" s="78"/>
    </row>
    <row r="55" spans="9:13">
      <c r="I55" s="78"/>
      <c r="K55" s="78"/>
      <c r="L55" s="78"/>
      <c r="M55" s="78"/>
    </row>
    <row r="56" spans="9:13">
      <c r="I56" s="78"/>
      <c r="K56" s="78"/>
      <c r="L56" s="78"/>
      <c r="M56" s="78"/>
    </row>
    <row r="57" spans="9:13">
      <c r="I57" s="78"/>
      <c r="K57" s="78"/>
      <c r="L57" s="78"/>
      <c r="M57" s="78"/>
    </row>
    <row r="58" spans="9:13">
      <c r="I58" s="78"/>
      <c r="K58" s="78"/>
      <c r="L58" s="78"/>
      <c r="M58" s="78"/>
    </row>
    <row r="59" spans="9:13">
      <c r="I59" s="78"/>
      <c r="K59" s="78"/>
      <c r="L59" s="78"/>
      <c r="M59" s="78"/>
    </row>
    <row r="60" spans="9:13">
      <c r="I60" s="78"/>
      <c r="K60" s="78"/>
      <c r="L60" s="78"/>
      <c r="M60" s="78"/>
    </row>
    <row r="61" spans="9:13">
      <c r="I61" s="78"/>
      <c r="K61" s="78"/>
      <c r="L61" s="78"/>
      <c r="M61" s="78"/>
    </row>
    <row r="62" spans="9:13">
      <c r="I62" s="78"/>
      <c r="K62" s="78"/>
      <c r="L62" s="78"/>
      <c r="M62" s="78"/>
    </row>
    <row r="63" spans="9:13">
      <c r="I63" s="78"/>
      <c r="K63" s="78"/>
      <c r="L63" s="78"/>
      <c r="M63" s="78"/>
    </row>
    <row r="64" spans="9:13">
      <c r="I64" s="78"/>
      <c r="K64" s="78"/>
      <c r="L64" s="78"/>
      <c r="M64" s="78"/>
    </row>
    <row r="65" spans="9:13">
      <c r="I65" s="78"/>
      <c r="K65" s="78"/>
      <c r="L65" s="78"/>
      <c r="M65" s="78"/>
    </row>
    <row r="66" spans="9:13">
      <c r="I66" s="78"/>
      <c r="K66" s="78"/>
      <c r="L66" s="78"/>
      <c r="M66" s="78"/>
    </row>
    <row r="67" spans="9:13">
      <c r="I67" s="78"/>
      <c r="K67" s="78"/>
      <c r="L67" s="78"/>
      <c r="M67" s="78"/>
    </row>
    <row r="68" spans="9:13">
      <c r="I68" s="78"/>
      <c r="K68" s="78"/>
      <c r="L68" s="78"/>
      <c r="M68" s="78"/>
    </row>
    <row r="69" spans="9:13">
      <c r="I69" s="78"/>
      <c r="K69" s="78"/>
      <c r="L69" s="78"/>
      <c r="M69" s="78"/>
    </row>
    <row r="70" spans="9:13">
      <c r="K70" s="78"/>
      <c r="L70" s="78"/>
      <c r="M70" s="78"/>
    </row>
    <row r="71" spans="9:13">
      <c r="K71" s="78"/>
      <c r="L71" s="78"/>
      <c r="M71" s="78"/>
    </row>
  </sheetData>
  <mergeCells count="5">
    <mergeCell ref="C6:P6"/>
    <mergeCell ref="C2:D2"/>
    <mergeCell ref="C3:F3"/>
    <mergeCell ref="C4:J4"/>
    <mergeCell ref="C5:P5"/>
  </mergeCells>
  <phoneticPr fontId="2" type="noConversion"/>
  <dataValidations count="2">
    <dataValidation type="list" allowBlank="1" showInputMessage="1" showErrorMessage="1" sqref="K7 K10">
      <formula1>Atleta_F</formula1>
    </dataValidation>
    <dataValidation type="list" allowBlank="1" showInputMessage="1" showErrorMessage="1" sqref="C3:F3">
      <formula1>Tipo_Gara</formula1>
    </dataValidation>
  </dataValidations>
  <pageMargins left="0.28999999999999998" right="0.28000000000000003" top="0.31" bottom="0.16" header="0.21" footer="7.0000000000000007E-2"/>
  <pageSetup paperSize="9" orientation="landscape" horizontalDpi="1200" verticalDpi="1200" r:id="rId1"/>
  <headerFooter alignWithMargins="0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>
  <sheetPr codeName="Sheet53" enableFormatConditionsCalculation="0">
    <tabColor indexed="11"/>
    <pageSetUpPr fitToPage="1"/>
  </sheetPr>
  <dimension ref="B1:T33"/>
  <sheetViews>
    <sheetView workbookViewId="0"/>
  </sheetViews>
  <sheetFormatPr defaultRowHeight="12.75"/>
  <cols>
    <col min="1" max="1" width="2.140625" customWidth="1"/>
    <col min="2" max="2" width="31.7109375" customWidth="1"/>
    <col min="3" max="3" width="6.42578125" style="1" customWidth="1"/>
    <col min="4" max="10" width="6.42578125" customWidth="1"/>
    <col min="11" max="11" width="7.28515625" customWidth="1"/>
    <col min="12" max="13" width="6.42578125" customWidth="1"/>
    <col min="14" max="14" width="3.42578125" customWidth="1"/>
    <col min="15" max="15" width="3.5703125" customWidth="1"/>
    <col min="17" max="17" width="9" customWidth="1"/>
    <col min="18" max="18" width="10.85546875" customWidth="1"/>
    <col min="19" max="19" width="1.85546875" customWidth="1"/>
    <col min="20" max="20" width="11.85546875" customWidth="1"/>
  </cols>
  <sheetData>
    <row r="1" spans="2:20" ht="8.25" customHeight="1">
      <c r="C1"/>
    </row>
    <row r="2" spans="2:20">
      <c r="B2" t="s">
        <v>5</v>
      </c>
      <c r="C2" s="346">
        <v>41818</v>
      </c>
      <c r="D2" s="346"/>
      <c r="H2" t="s">
        <v>125</v>
      </c>
      <c r="J2" t="s">
        <v>134</v>
      </c>
      <c r="T2" s="2" t="s">
        <v>121</v>
      </c>
    </row>
    <row r="3" spans="2:20">
      <c r="B3" t="s">
        <v>2</v>
      </c>
      <c r="C3" s="347" t="s">
        <v>157</v>
      </c>
      <c r="D3" s="348"/>
      <c r="E3" s="348"/>
      <c r="F3" s="349"/>
      <c r="G3" s="6"/>
      <c r="H3" s="112">
        <v>180</v>
      </c>
      <c r="I3" s="6"/>
      <c r="J3" s="70">
        <v>18</v>
      </c>
    </row>
    <row r="4" spans="2:20">
      <c r="B4" t="s">
        <v>6</v>
      </c>
      <c r="C4" s="345" t="s">
        <v>300</v>
      </c>
      <c r="D4" s="345"/>
      <c r="E4" s="345"/>
      <c r="F4" s="345"/>
      <c r="G4" s="345"/>
      <c r="H4" s="345"/>
      <c r="I4" s="345"/>
      <c r="J4" s="345"/>
    </row>
    <row r="5" spans="2:20">
      <c r="B5" t="s">
        <v>7</v>
      </c>
      <c r="C5" s="344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</row>
    <row r="6" spans="2:20">
      <c r="B6" t="s">
        <v>79</v>
      </c>
      <c r="C6" s="344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</row>
    <row r="7" spans="2:20" ht="13.5" thickBot="1">
      <c r="C7"/>
    </row>
    <row r="8" spans="2:20" ht="13.5" thickBot="1">
      <c r="B8" s="2" t="s">
        <v>133</v>
      </c>
      <c r="C8" s="2"/>
      <c r="D8" s="2"/>
      <c r="E8" s="2"/>
      <c r="F8" s="2"/>
      <c r="G8" s="2"/>
      <c r="H8" s="2"/>
      <c r="I8" s="2"/>
      <c r="J8" s="2"/>
      <c r="P8" s="59" t="s">
        <v>8</v>
      </c>
      <c r="Q8" s="56" t="s">
        <v>119</v>
      </c>
      <c r="R8" s="55" t="s">
        <v>120</v>
      </c>
    </row>
    <row r="9" spans="2:20" ht="13.5" thickBot="1">
      <c r="B9" s="25" t="s">
        <v>22</v>
      </c>
      <c r="C9" s="11" t="s">
        <v>26</v>
      </c>
      <c r="D9" s="25" t="s">
        <v>25</v>
      </c>
      <c r="E9" s="11" t="s">
        <v>24</v>
      </c>
      <c r="F9" s="25" t="s">
        <v>31</v>
      </c>
      <c r="G9" s="10" t="s">
        <v>34</v>
      </c>
      <c r="H9" s="10" t="s">
        <v>76</v>
      </c>
      <c r="I9" s="11" t="s">
        <v>77</v>
      </c>
      <c r="J9" s="25" t="s">
        <v>32</v>
      </c>
      <c r="K9" s="11" t="s">
        <v>78</v>
      </c>
      <c r="L9" s="8" t="s">
        <v>4</v>
      </c>
      <c r="M9" s="8" t="s">
        <v>30</v>
      </c>
      <c r="P9" s="59" t="s">
        <v>9</v>
      </c>
      <c r="Q9" s="68">
        <v>604</v>
      </c>
      <c r="R9" s="69">
        <v>76</v>
      </c>
    </row>
    <row r="10" spans="2:20">
      <c r="B10" s="33" t="s">
        <v>167</v>
      </c>
      <c r="C10" s="43" t="s">
        <v>229</v>
      </c>
      <c r="D10" s="33">
        <v>18</v>
      </c>
      <c r="E10" s="152">
        <v>3</v>
      </c>
      <c r="F10" s="153">
        <v>76.623376623376629</v>
      </c>
      <c r="G10" s="154">
        <v>1</v>
      </c>
      <c r="H10" s="154">
        <v>180</v>
      </c>
      <c r="I10" s="155">
        <v>137.92207792207793</v>
      </c>
      <c r="J10" s="153">
        <v>80</v>
      </c>
      <c r="K10" s="155">
        <v>144</v>
      </c>
      <c r="L10" s="156">
        <v>45</v>
      </c>
      <c r="M10" s="157">
        <v>344.92207792207796</v>
      </c>
      <c r="P10" s="67" t="s">
        <v>10</v>
      </c>
      <c r="Q10" s="57">
        <v>14</v>
      </c>
      <c r="R10" s="91"/>
    </row>
    <row r="11" spans="2:20">
      <c r="B11" s="34" t="s">
        <v>90</v>
      </c>
      <c r="C11" s="36" t="s">
        <v>301</v>
      </c>
      <c r="D11" s="34">
        <v>65</v>
      </c>
      <c r="E11" s="47">
        <v>19</v>
      </c>
      <c r="F11" s="49">
        <v>15.584415584415584</v>
      </c>
      <c r="G11" s="45">
        <v>1</v>
      </c>
      <c r="H11" s="45">
        <v>180</v>
      </c>
      <c r="I11" s="109">
        <v>28.051948051948052</v>
      </c>
      <c r="J11" s="49">
        <v>13.636363636363635</v>
      </c>
      <c r="K11" s="109">
        <v>24.545454545454547</v>
      </c>
      <c r="L11" s="110"/>
      <c r="M11" s="111">
        <v>70.597402597402606</v>
      </c>
      <c r="P11" s="60" t="s">
        <v>11</v>
      </c>
      <c r="Q11" s="58">
        <v>46</v>
      </c>
      <c r="R11" s="54"/>
    </row>
    <row r="12" spans="2:20">
      <c r="B12" s="34" t="s">
        <v>193</v>
      </c>
      <c r="C12" s="36" t="s">
        <v>12</v>
      </c>
      <c r="D12" s="34">
        <v>19</v>
      </c>
      <c r="E12" s="47">
        <v>6</v>
      </c>
      <c r="F12" s="49">
        <v>96.859504132231393</v>
      </c>
      <c r="G12" s="45">
        <v>1</v>
      </c>
      <c r="H12" s="45">
        <v>180</v>
      </c>
      <c r="I12" s="109">
        <v>174.34710743801651</v>
      </c>
      <c r="J12" s="49">
        <v>93.548387096774192</v>
      </c>
      <c r="K12" s="109">
        <v>168.38709677419357</v>
      </c>
      <c r="L12" s="110"/>
      <c r="M12" s="111">
        <v>360.7342042122101</v>
      </c>
      <c r="P12" s="60" t="s">
        <v>12</v>
      </c>
      <c r="Q12" s="58">
        <v>92</v>
      </c>
      <c r="R12" s="87"/>
    </row>
    <row r="13" spans="2:20">
      <c r="B13" s="34" t="s">
        <v>66</v>
      </c>
      <c r="C13" s="36" t="s">
        <v>15</v>
      </c>
      <c r="D13" s="34">
        <v>97</v>
      </c>
      <c r="E13" s="47">
        <v>9</v>
      </c>
      <c r="F13" s="49">
        <v>83.966942148760324</v>
      </c>
      <c r="G13" s="45">
        <v>1</v>
      </c>
      <c r="H13" s="45">
        <v>180</v>
      </c>
      <c r="I13" s="109">
        <v>151.14049586776858</v>
      </c>
      <c r="J13" s="49">
        <v>91.089108910891099</v>
      </c>
      <c r="K13" s="109">
        <v>163.96039603960398</v>
      </c>
      <c r="L13" s="110"/>
      <c r="M13" s="111">
        <v>333.10089190737256</v>
      </c>
      <c r="P13" s="60" t="s">
        <v>13</v>
      </c>
      <c r="Q13" s="58">
        <v>116</v>
      </c>
      <c r="R13" s="54">
        <v>14</v>
      </c>
    </row>
    <row r="14" spans="2:20">
      <c r="B14" s="34" t="s">
        <v>184</v>
      </c>
      <c r="C14" s="36" t="s">
        <v>11</v>
      </c>
      <c r="D14" s="34">
        <v>101</v>
      </c>
      <c r="E14" s="47">
        <v>15</v>
      </c>
      <c r="F14" s="49">
        <v>83.305785123966942</v>
      </c>
      <c r="G14" s="45">
        <v>5</v>
      </c>
      <c r="H14" s="45">
        <v>180</v>
      </c>
      <c r="I14" s="109">
        <v>149.95041322314049</v>
      </c>
      <c r="J14" s="49">
        <v>68.085106382978722</v>
      </c>
      <c r="K14" s="109">
        <v>122.55319148936171</v>
      </c>
      <c r="L14" s="110"/>
      <c r="M14" s="111">
        <v>290.50360471250218</v>
      </c>
      <c r="P14" s="60" t="s">
        <v>14</v>
      </c>
      <c r="Q14" s="58">
        <v>151</v>
      </c>
      <c r="R14" s="54">
        <v>21</v>
      </c>
    </row>
    <row r="15" spans="2:20">
      <c r="B15" s="34" t="s">
        <v>189</v>
      </c>
      <c r="C15" s="36" t="s">
        <v>12</v>
      </c>
      <c r="D15" s="34">
        <v>133</v>
      </c>
      <c r="E15" s="47">
        <v>29</v>
      </c>
      <c r="F15" s="49">
        <v>78.016528925619838</v>
      </c>
      <c r="G15" s="45">
        <v>4</v>
      </c>
      <c r="H15" s="45">
        <v>180</v>
      </c>
      <c r="I15" s="109">
        <v>140.4297520661157</v>
      </c>
      <c r="J15" s="49">
        <v>68.817204301075279</v>
      </c>
      <c r="K15" s="109">
        <v>123.87096774193552</v>
      </c>
      <c r="L15" s="110"/>
      <c r="M15" s="111">
        <v>282.30071980805121</v>
      </c>
      <c r="P15" s="60" t="s">
        <v>15</v>
      </c>
      <c r="Q15" s="58">
        <v>100</v>
      </c>
      <c r="R15" s="54"/>
    </row>
    <row r="16" spans="2:20">
      <c r="B16" s="34" t="s">
        <v>169</v>
      </c>
      <c r="C16" s="36" t="s">
        <v>13</v>
      </c>
      <c r="D16" s="34">
        <v>150</v>
      </c>
      <c r="E16" s="47">
        <v>29</v>
      </c>
      <c r="F16" s="49">
        <v>75.206611570247944</v>
      </c>
      <c r="G16" s="45">
        <v>1</v>
      </c>
      <c r="H16" s="45">
        <v>180</v>
      </c>
      <c r="I16" s="109">
        <v>135.37190082644628</v>
      </c>
      <c r="J16" s="49">
        <v>75.213675213675216</v>
      </c>
      <c r="K16" s="109">
        <v>135.38461538461539</v>
      </c>
      <c r="L16" s="110"/>
      <c r="M16" s="111">
        <v>288.75651621106169</v>
      </c>
      <c r="P16" s="60" t="s">
        <v>16</v>
      </c>
      <c r="Q16" s="58">
        <v>50</v>
      </c>
      <c r="R16" s="87"/>
    </row>
    <row r="17" spans="2:18">
      <c r="B17" s="34" t="s">
        <v>50</v>
      </c>
      <c r="C17" s="36" t="s">
        <v>12</v>
      </c>
      <c r="D17" s="34">
        <v>157</v>
      </c>
      <c r="E17" s="47">
        <v>32</v>
      </c>
      <c r="F17" s="49">
        <v>74.049586776859499</v>
      </c>
      <c r="G17" s="45">
        <v>5</v>
      </c>
      <c r="H17" s="45">
        <v>160</v>
      </c>
      <c r="I17" s="109">
        <v>118.4793388429752</v>
      </c>
      <c r="J17" s="49">
        <v>65.591397849462368</v>
      </c>
      <c r="K17" s="109">
        <v>104.94623655913979</v>
      </c>
      <c r="L17" s="110"/>
      <c r="M17" s="111">
        <v>241.42557540211499</v>
      </c>
      <c r="P17" s="60" t="s">
        <v>17</v>
      </c>
      <c r="Q17" s="58">
        <v>29</v>
      </c>
      <c r="R17" s="87"/>
    </row>
    <row r="18" spans="2:18">
      <c r="B18" s="34" t="s">
        <v>56</v>
      </c>
      <c r="C18" s="36" t="s">
        <v>16</v>
      </c>
      <c r="D18" s="34">
        <v>165</v>
      </c>
      <c r="E18" s="47">
        <v>13</v>
      </c>
      <c r="F18" s="49">
        <v>72.727272727272734</v>
      </c>
      <c r="G18" s="45">
        <v>4</v>
      </c>
      <c r="H18" s="45">
        <v>180</v>
      </c>
      <c r="I18" s="109">
        <v>130.90909090909091</v>
      </c>
      <c r="J18" s="49">
        <v>74.509803921568633</v>
      </c>
      <c r="K18" s="109">
        <v>134.11764705882354</v>
      </c>
      <c r="L18" s="110"/>
      <c r="M18" s="111">
        <v>283.02673796791441</v>
      </c>
      <c r="P18" s="60" t="s">
        <v>18</v>
      </c>
      <c r="Q18" s="58"/>
      <c r="R18" s="87"/>
    </row>
    <row r="19" spans="2:18">
      <c r="B19" s="34" t="s">
        <v>48</v>
      </c>
      <c r="C19" s="36" t="s">
        <v>17</v>
      </c>
      <c r="D19" s="34">
        <v>184</v>
      </c>
      <c r="E19" s="47">
        <v>2</v>
      </c>
      <c r="F19" s="49">
        <v>69.586776859504127</v>
      </c>
      <c r="G19" s="45">
        <v>7</v>
      </c>
      <c r="H19" s="45">
        <v>180</v>
      </c>
      <c r="I19" s="109">
        <v>125.25619834710741</v>
      </c>
      <c r="J19" s="49">
        <v>93.333333333333329</v>
      </c>
      <c r="K19" s="109">
        <v>168</v>
      </c>
      <c r="L19" s="110">
        <v>90</v>
      </c>
      <c r="M19" s="111">
        <v>401.25619834710744</v>
      </c>
      <c r="P19" s="85" t="s">
        <v>19</v>
      </c>
      <c r="Q19" s="86"/>
      <c r="R19" s="87"/>
    </row>
    <row r="20" spans="2:18" ht="13.5" thickBot="1">
      <c r="B20" s="34" t="s">
        <v>170</v>
      </c>
      <c r="C20" s="36" t="s">
        <v>13</v>
      </c>
      <c r="D20" s="34">
        <v>273</v>
      </c>
      <c r="E20" s="47">
        <v>52</v>
      </c>
      <c r="F20" s="49">
        <v>54.876033057851238</v>
      </c>
      <c r="G20" s="45">
        <v>1</v>
      </c>
      <c r="H20" s="45">
        <v>180</v>
      </c>
      <c r="I20" s="109">
        <v>98.776859504132233</v>
      </c>
      <c r="J20" s="49">
        <v>55.555555555555557</v>
      </c>
      <c r="K20" s="109">
        <v>100</v>
      </c>
      <c r="L20" s="110"/>
      <c r="M20" s="111">
        <v>216.77685950413223</v>
      </c>
      <c r="P20" s="88" t="s">
        <v>20</v>
      </c>
      <c r="Q20" s="89"/>
      <c r="R20" s="90"/>
    </row>
    <row r="21" spans="2:18">
      <c r="B21" s="34" t="s">
        <v>187</v>
      </c>
      <c r="C21" s="36" t="s">
        <v>14</v>
      </c>
      <c r="D21" s="34">
        <v>315</v>
      </c>
      <c r="E21" s="47">
        <v>77</v>
      </c>
      <c r="F21" s="49">
        <v>47.933884297520663</v>
      </c>
      <c r="G21" s="45">
        <v>2</v>
      </c>
      <c r="H21" s="45">
        <v>180</v>
      </c>
      <c r="I21" s="109">
        <v>86.280991735537185</v>
      </c>
      <c r="J21" s="49">
        <v>49.34210526315789</v>
      </c>
      <c r="K21" s="109">
        <v>88.815789473684205</v>
      </c>
      <c r="L21" s="110"/>
      <c r="M21" s="111">
        <v>193.09678120922138</v>
      </c>
    </row>
    <row r="22" spans="2:18">
      <c r="B22" s="34" t="s">
        <v>69</v>
      </c>
      <c r="C22" s="36" t="s">
        <v>16</v>
      </c>
      <c r="D22" s="34">
        <v>354</v>
      </c>
      <c r="E22" s="47">
        <v>32</v>
      </c>
      <c r="F22" s="49">
        <v>41.487603305785129</v>
      </c>
      <c r="G22" s="45">
        <v>3</v>
      </c>
      <c r="H22" s="45">
        <v>180</v>
      </c>
      <c r="I22" s="109">
        <v>74.677685950413235</v>
      </c>
      <c r="J22" s="49">
        <v>37.254901960784316</v>
      </c>
      <c r="K22" s="109">
        <v>67.058823529411768</v>
      </c>
      <c r="L22" s="110"/>
      <c r="M22" s="111">
        <v>159.736509479825</v>
      </c>
    </row>
    <row r="23" spans="2:18">
      <c r="B23" s="34" t="s">
        <v>95</v>
      </c>
      <c r="C23" s="36" t="s">
        <v>15</v>
      </c>
      <c r="D23" s="34">
        <v>422</v>
      </c>
      <c r="E23" s="47">
        <v>62</v>
      </c>
      <c r="F23" s="49">
        <v>30.247933884297524</v>
      </c>
      <c r="G23" s="45">
        <v>1</v>
      </c>
      <c r="H23" s="45">
        <v>180</v>
      </c>
      <c r="I23" s="109">
        <v>54.446280991735541</v>
      </c>
      <c r="J23" s="49">
        <v>38.613861386138616</v>
      </c>
      <c r="K23" s="109">
        <v>69.504950495049513</v>
      </c>
      <c r="L23" s="110"/>
      <c r="M23" s="111">
        <v>141.95123148678505</v>
      </c>
    </row>
    <row r="24" spans="2:18">
      <c r="B24" s="34" t="s">
        <v>171</v>
      </c>
      <c r="C24" s="36" t="s">
        <v>14</v>
      </c>
      <c r="D24" s="34">
        <v>457</v>
      </c>
      <c r="E24" s="47">
        <v>105</v>
      </c>
      <c r="F24" s="49">
        <v>24.462809917355372</v>
      </c>
      <c r="G24" s="45">
        <v>1</v>
      </c>
      <c r="H24" s="45">
        <v>180</v>
      </c>
      <c r="I24" s="109">
        <v>44.033057851239676</v>
      </c>
      <c r="J24" s="49">
        <v>30.921052631578949</v>
      </c>
      <c r="K24" s="109">
        <v>55.65789473684211</v>
      </c>
      <c r="L24" s="110"/>
      <c r="M24" s="111">
        <v>117.69095258808179</v>
      </c>
    </row>
    <row r="25" spans="2:18">
      <c r="B25" s="34" t="s">
        <v>57</v>
      </c>
      <c r="C25" s="36" t="s">
        <v>15</v>
      </c>
      <c r="D25" s="34">
        <v>468</v>
      </c>
      <c r="E25" s="47">
        <v>67</v>
      </c>
      <c r="F25" s="49">
        <v>22.644628099173552</v>
      </c>
      <c r="G25" s="45">
        <v>5</v>
      </c>
      <c r="H25" s="45">
        <v>180</v>
      </c>
      <c r="I25" s="109">
        <v>40.760330578512395</v>
      </c>
      <c r="J25" s="49">
        <v>33.663366336633665</v>
      </c>
      <c r="K25" s="109">
        <v>60.594059405940598</v>
      </c>
      <c r="L25" s="110"/>
      <c r="M25" s="111">
        <v>119.35438998445299</v>
      </c>
    </row>
    <row r="26" spans="2:18" ht="13.5" thickBot="1">
      <c r="B26" s="35" t="s">
        <v>96</v>
      </c>
      <c r="C26" s="37" t="s">
        <v>17</v>
      </c>
      <c r="D26" s="35">
        <v>562</v>
      </c>
      <c r="E26" s="48">
        <v>24</v>
      </c>
      <c r="F26" s="50">
        <v>7.1074380165289259</v>
      </c>
      <c r="G26" s="51">
        <v>6</v>
      </c>
      <c r="H26" s="51">
        <v>180</v>
      </c>
      <c r="I26" s="106">
        <v>12.793388429752067</v>
      </c>
      <c r="J26" s="50">
        <v>20</v>
      </c>
      <c r="K26" s="106">
        <v>36</v>
      </c>
      <c r="L26" s="107"/>
      <c r="M26" s="108">
        <v>66.793388429752071</v>
      </c>
    </row>
    <row r="27" spans="2:18">
      <c r="I27" s="78"/>
      <c r="K27" s="78"/>
      <c r="L27" s="78"/>
      <c r="M27" s="78"/>
    </row>
    <row r="28" spans="2:18">
      <c r="I28" s="78"/>
      <c r="K28" s="78"/>
      <c r="L28" s="78"/>
      <c r="M28" s="78"/>
    </row>
    <row r="29" spans="2:18">
      <c r="I29" s="78"/>
      <c r="K29" s="78"/>
      <c r="L29" s="78"/>
      <c r="M29" s="78"/>
    </row>
    <row r="30" spans="2:18">
      <c r="I30" s="78"/>
      <c r="K30" s="78"/>
      <c r="L30" s="78"/>
      <c r="M30" s="78"/>
    </row>
    <row r="31" spans="2:18">
      <c r="I31" s="78"/>
      <c r="K31" s="78"/>
      <c r="L31" s="78"/>
      <c r="M31" s="78"/>
    </row>
    <row r="32" spans="2:18">
      <c r="K32" s="78"/>
      <c r="L32" s="78"/>
      <c r="M32" s="78"/>
    </row>
    <row r="33" spans="11:13">
      <c r="K33" s="78"/>
      <c r="L33" s="78"/>
      <c r="M33" s="78"/>
    </row>
  </sheetData>
  <mergeCells count="5">
    <mergeCell ref="C6:P6"/>
    <mergeCell ref="C2:D2"/>
    <mergeCell ref="C3:F3"/>
    <mergeCell ref="C4:J4"/>
    <mergeCell ref="C5:P5"/>
  </mergeCells>
  <phoneticPr fontId="2" type="noConversion"/>
  <dataValidations count="3">
    <dataValidation type="list" allowBlank="1" showInputMessage="1" showErrorMessage="1" sqref="K7 K10:K15">
      <formula1>Atleta_F</formula1>
    </dataValidation>
    <dataValidation type="list" allowBlank="1" showInputMessage="1" showErrorMessage="1" sqref="K16:K26">
      <formula1>Atleta_M</formula1>
    </dataValidation>
    <dataValidation type="list" allowBlank="1" showInputMessage="1" showErrorMessage="1" sqref="C3:F3">
      <formula1>Tipo_Gara</formula1>
    </dataValidation>
  </dataValidations>
  <pageMargins left="0.28999999999999998" right="0.28000000000000003" top="0.31" bottom="0.16" header="0.21" footer="7.0000000000000007E-2"/>
  <pageSetup paperSize="9" orientation="landscape" horizontalDpi="1200" verticalDpi="1200" r:id="rId1"/>
  <headerFooter alignWithMargins="0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>
  <sheetPr codeName="Sheet54" enableFormatConditionsCalculation="0">
    <tabColor indexed="11"/>
    <pageSetUpPr fitToPage="1"/>
  </sheetPr>
  <dimension ref="B1:T71"/>
  <sheetViews>
    <sheetView workbookViewId="0"/>
  </sheetViews>
  <sheetFormatPr defaultRowHeight="12.75"/>
  <cols>
    <col min="1" max="1" width="2.140625" customWidth="1"/>
    <col min="2" max="2" width="31.7109375" customWidth="1"/>
    <col min="3" max="3" width="6.42578125" style="1" customWidth="1"/>
    <col min="4" max="10" width="6.42578125" customWidth="1"/>
    <col min="11" max="11" width="7.28515625" customWidth="1"/>
    <col min="12" max="13" width="6.42578125" customWidth="1"/>
    <col min="14" max="14" width="3.42578125" customWidth="1"/>
    <col min="15" max="15" width="3.5703125" customWidth="1"/>
    <col min="17" max="17" width="9" customWidth="1"/>
    <col min="18" max="18" width="10.85546875" customWidth="1"/>
    <col min="19" max="19" width="1.85546875" customWidth="1"/>
    <col min="20" max="20" width="11.85546875" customWidth="1"/>
  </cols>
  <sheetData>
    <row r="1" spans="2:20" ht="8.25" customHeight="1">
      <c r="C1"/>
    </row>
    <row r="2" spans="2:20">
      <c r="B2" t="s">
        <v>5</v>
      </c>
      <c r="C2" s="346">
        <v>41819</v>
      </c>
      <c r="D2" s="346"/>
      <c r="H2" t="s">
        <v>125</v>
      </c>
      <c r="J2" t="s">
        <v>134</v>
      </c>
      <c r="T2" s="2" t="s">
        <v>121</v>
      </c>
    </row>
    <row r="3" spans="2:20">
      <c r="B3" t="s">
        <v>2</v>
      </c>
      <c r="C3" s="347" t="s">
        <v>157</v>
      </c>
      <c r="D3" s="348"/>
      <c r="E3" s="348"/>
      <c r="F3" s="349"/>
      <c r="G3" s="6"/>
      <c r="H3" s="112">
        <v>180</v>
      </c>
      <c r="I3" s="6"/>
      <c r="J3" s="70">
        <v>18</v>
      </c>
    </row>
    <row r="4" spans="2:20">
      <c r="B4" t="s">
        <v>6</v>
      </c>
      <c r="C4" s="345" t="s">
        <v>305</v>
      </c>
      <c r="D4" s="345"/>
      <c r="E4" s="345"/>
      <c r="F4" s="345"/>
      <c r="G4" s="345"/>
      <c r="H4" s="345"/>
      <c r="I4" s="345"/>
      <c r="J4" s="345"/>
    </row>
    <row r="5" spans="2:20">
      <c r="B5" t="s">
        <v>7</v>
      </c>
      <c r="C5" s="344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</row>
    <row r="6" spans="2:20">
      <c r="B6" t="s">
        <v>79</v>
      </c>
      <c r="C6" s="344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</row>
    <row r="7" spans="2:20" ht="13.5" thickBot="1">
      <c r="C7"/>
    </row>
    <row r="8" spans="2:20" ht="13.5" thickBot="1">
      <c r="B8" s="2" t="s">
        <v>133</v>
      </c>
      <c r="C8" s="2"/>
      <c r="D8" s="2"/>
      <c r="E8" s="2"/>
      <c r="F8" s="2"/>
      <c r="G8" s="2"/>
      <c r="H8" s="2"/>
      <c r="I8" s="2"/>
      <c r="J8" s="2"/>
      <c r="P8" s="59" t="s">
        <v>8</v>
      </c>
      <c r="Q8" s="56" t="s">
        <v>119</v>
      </c>
      <c r="R8" s="55" t="s">
        <v>120</v>
      </c>
    </row>
    <row r="9" spans="2:20" ht="13.5" thickBot="1">
      <c r="B9" s="25" t="s">
        <v>22</v>
      </c>
      <c r="C9" s="11" t="s">
        <v>26</v>
      </c>
      <c r="D9" s="25" t="s">
        <v>25</v>
      </c>
      <c r="E9" s="11" t="s">
        <v>24</v>
      </c>
      <c r="F9" s="25" t="s">
        <v>31</v>
      </c>
      <c r="G9" s="10" t="s">
        <v>34</v>
      </c>
      <c r="H9" s="10" t="s">
        <v>76</v>
      </c>
      <c r="I9" s="11" t="s">
        <v>77</v>
      </c>
      <c r="J9" s="25" t="s">
        <v>32</v>
      </c>
      <c r="K9" s="11" t="s">
        <v>78</v>
      </c>
      <c r="L9" s="8" t="s">
        <v>4</v>
      </c>
      <c r="M9" s="8" t="s">
        <v>30</v>
      </c>
      <c r="P9" s="59" t="s">
        <v>9</v>
      </c>
      <c r="Q9" s="68">
        <v>112</v>
      </c>
      <c r="R9" s="69"/>
    </row>
    <row r="10" spans="2:20" ht="13.5" thickBot="1">
      <c r="B10" s="166" t="s">
        <v>54</v>
      </c>
      <c r="C10" s="167" t="s">
        <v>14</v>
      </c>
      <c r="D10" s="166">
        <v>28</v>
      </c>
      <c r="E10" s="168">
        <v>6</v>
      </c>
      <c r="F10" s="169">
        <v>75.221238938053091</v>
      </c>
      <c r="G10" s="170">
        <v>17</v>
      </c>
      <c r="H10" s="170">
        <v>0</v>
      </c>
      <c r="I10" s="171">
        <v>0</v>
      </c>
      <c r="J10" s="169">
        <v>68.421052631578945</v>
      </c>
      <c r="K10" s="171">
        <v>0</v>
      </c>
      <c r="L10" s="172"/>
      <c r="M10" s="160">
        <v>18</v>
      </c>
      <c r="P10" s="67" t="s">
        <v>10</v>
      </c>
      <c r="Q10" s="57"/>
      <c r="R10" s="91"/>
    </row>
    <row r="11" spans="2:20">
      <c r="F11" s="7"/>
      <c r="I11" s="78"/>
      <c r="J11" s="7"/>
      <c r="K11" s="78"/>
      <c r="L11" s="78"/>
      <c r="M11" s="78"/>
      <c r="P11" s="60" t="s">
        <v>11</v>
      </c>
      <c r="Q11" s="58"/>
      <c r="R11" s="54"/>
    </row>
    <row r="12" spans="2:20">
      <c r="B12" s="99" t="s">
        <v>106</v>
      </c>
      <c r="F12" s="7"/>
      <c r="I12" s="78"/>
      <c r="J12" s="7"/>
      <c r="K12" s="78"/>
      <c r="L12" s="78"/>
      <c r="M12" s="78"/>
      <c r="P12" s="60" t="s">
        <v>12</v>
      </c>
      <c r="Q12" s="58"/>
      <c r="R12" s="87"/>
    </row>
    <row r="13" spans="2:20">
      <c r="B13" s="101" t="s">
        <v>26</v>
      </c>
      <c r="C13" s="100"/>
      <c r="D13" s="102" t="s">
        <v>122</v>
      </c>
      <c r="E13" s="100"/>
      <c r="F13" s="100"/>
      <c r="G13" s="100"/>
      <c r="H13" s="100"/>
      <c r="I13" s="100"/>
      <c r="J13" s="100"/>
      <c r="K13" s="100"/>
      <c r="L13" s="100"/>
      <c r="M13" s="78"/>
      <c r="P13" s="60" t="s">
        <v>13</v>
      </c>
      <c r="Q13" s="58"/>
      <c r="R13" s="87"/>
    </row>
    <row r="14" spans="2:20">
      <c r="B14" s="101" t="s">
        <v>25</v>
      </c>
      <c r="D14" s="103" t="s">
        <v>123</v>
      </c>
      <c r="F14" s="7"/>
      <c r="I14" s="78"/>
      <c r="J14" s="7"/>
      <c r="K14" s="78"/>
      <c r="L14" s="78"/>
      <c r="M14" s="78"/>
      <c r="P14" s="60" t="s">
        <v>14</v>
      </c>
      <c r="Q14" s="58">
        <v>18</v>
      </c>
      <c r="R14" s="54"/>
    </row>
    <row r="15" spans="2:20">
      <c r="B15" s="101" t="s">
        <v>24</v>
      </c>
      <c r="D15" s="103" t="s">
        <v>124</v>
      </c>
      <c r="F15" s="7"/>
      <c r="I15" s="78"/>
      <c r="J15" s="7"/>
      <c r="K15" s="78"/>
      <c r="L15" s="78"/>
      <c r="M15" s="78"/>
      <c r="P15" s="60" t="s">
        <v>15</v>
      </c>
      <c r="Q15" s="58"/>
      <c r="R15" s="54"/>
    </row>
    <row r="16" spans="2:20">
      <c r="B16" s="101" t="s">
        <v>31</v>
      </c>
      <c r="D16" s="103" t="s">
        <v>129</v>
      </c>
      <c r="F16" s="7"/>
      <c r="I16" s="78"/>
      <c r="J16" s="7"/>
      <c r="K16" s="78"/>
      <c r="L16" s="78"/>
      <c r="M16" s="78"/>
      <c r="P16" s="60" t="s">
        <v>16</v>
      </c>
      <c r="Q16" s="58"/>
      <c r="R16" s="87"/>
    </row>
    <row r="17" spans="2:18">
      <c r="B17" s="101" t="s">
        <v>34</v>
      </c>
      <c r="D17" s="103" t="s">
        <v>277</v>
      </c>
      <c r="F17" s="7"/>
      <c r="I17" s="78"/>
      <c r="J17" s="7"/>
      <c r="K17" s="78"/>
      <c r="L17" s="78"/>
      <c r="M17" s="78"/>
      <c r="P17" s="60" t="s">
        <v>17</v>
      </c>
      <c r="Q17" s="58"/>
      <c r="R17" s="87"/>
    </row>
    <row r="18" spans="2:18">
      <c r="B18" s="101" t="s">
        <v>76</v>
      </c>
      <c r="D18" s="103" t="s">
        <v>127</v>
      </c>
      <c r="F18" s="7"/>
      <c r="I18" s="78"/>
      <c r="J18" s="7"/>
      <c r="K18" s="78"/>
      <c r="L18" s="78"/>
      <c r="M18" s="78"/>
      <c r="P18" s="60" t="s">
        <v>18</v>
      </c>
      <c r="Q18" s="58"/>
      <c r="R18" s="87"/>
    </row>
    <row r="19" spans="2:18">
      <c r="B19" s="101" t="s">
        <v>77</v>
      </c>
      <c r="D19" s="103" t="s">
        <v>128</v>
      </c>
      <c r="F19" s="7"/>
      <c r="I19" s="78"/>
      <c r="J19" s="7"/>
      <c r="K19" s="78"/>
      <c r="L19" s="78"/>
      <c r="M19" s="78"/>
      <c r="P19" s="85" t="s">
        <v>19</v>
      </c>
      <c r="Q19" s="86"/>
      <c r="R19" s="87"/>
    </row>
    <row r="20" spans="2:18" ht="13.5" thickBot="1">
      <c r="B20" s="101" t="s">
        <v>32</v>
      </c>
      <c r="D20" s="103" t="s">
        <v>130</v>
      </c>
      <c r="F20" s="7"/>
      <c r="I20" s="78"/>
      <c r="J20" s="7"/>
      <c r="K20" s="78"/>
      <c r="L20" s="78"/>
      <c r="M20" s="78"/>
      <c r="P20" s="88" t="s">
        <v>20</v>
      </c>
      <c r="Q20" s="89"/>
      <c r="R20" s="90"/>
    </row>
    <row r="21" spans="2:18">
      <c r="B21" s="101" t="s">
        <v>78</v>
      </c>
      <c r="D21" s="103" t="s">
        <v>131</v>
      </c>
      <c r="F21" s="7"/>
      <c r="I21" s="78"/>
      <c r="J21" s="7"/>
      <c r="K21" s="78"/>
      <c r="L21" s="78"/>
      <c r="M21" s="78"/>
    </row>
    <row r="22" spans="2:18">
      <c r="B22" s="101" t="s">
        <v>4</v>
      </c>
      <c r="D22" s="103" t="s">
        <v>132</v>
      </c>
      <c r="F22" s="7"/>
      <c r="I22" s="78"/>
      <c r="J22" s="7"/>
      <c r="K22" s="78"/>
      <c r="L22" s="78"/>
      <c r="M22" s="78"/>
    </row>
    <row r="23" spans="2:18">
      <c r="B23" s="101" t="s">
        <v>30</v>
      </c>
      <c r="D23" s="103" t="s">
        <v>135</v>
      </c>
      <c r="F23" s="7"/>
      <c r="I23" s="78"/>
      <c r="J23" s="7"/>
      <c r="K23" s="78"/>
      <c r="L23" s="78"/>
      <c r="M23" s="78"/>
    </row>
    <row r="24" spans="2:18">
      <c r="F24" s="7"/>
      <c r="I24" s="78"/>
      <c r="J24" s="7"/>
      <c r="K24" s="78"/>
      <c r="L24" s="78"/>
      <c r="M24" s="78"/>
    </row>
    <row r="25" spans="2:18">
      <c r="F25" s="7"/>
      <c r="I25" s="78"/>
      <c r="J25" s="7"/>
      <c r="K25" s="78"/>
      <c r="L25" s="78"/>
      <c r="M25" s="78"/>
    </row>
    <row r="26" spans="2:18">
      <c r="F26" s="7"/>
      <c r="I26" s="78"/>
      <c r="J26" s="7"/>
      <c r="K26" s="78"/>
      <c r="L26" s="78"/>
      <c r="M26" s="78"/>
    </row>
    <row r="27" spans="2:18">
      <c r="F27" s="7"/>
      <c r="I27" s="78"/>
      <c r="J27" s="7"/>
      <c r="K27" s="78"/>
      <c r="L27" s="78"/>
      <c r="M27" s="78"/>
    </row>
    <row r="28" spans="2:18">
      <c r="F28" s="7"/>
      <c r="I28" s="78"/>
      <c r="J28" s="7"/>
      <c r="K28" s="78"/>
      <c r="L28" s="78"/>
      <c r="M28" s="78"/>
    </row>
    <row r="29" spans="2:18">
      <c r="F29" s="7"/>
      <c r="I29" s="78"/>
      <c r="J29" s="7"/>
      <c r="K29" s="78"/>
      <c r="L29" s="78"/>
      <c r="M29" s="78"/>
    </row>
    <row r="30" spans="2:18">
      <c r="F30" s="7"/>
      <c r="I30" s="78"/>
      <c r="J30" s="7"/>
      <c r="K30" s="78"/>
      <c r="L30" s="78"/>
      <c r="M30" s="78"/>
    </row>
    <row r="31" spans="2:18">
      <c r="F31" s="7"/>
      <c r="I31" s="78"/>
      <c r="J31" s="7"/>
      <c r="K31" s="78"/>
      <c r="L31" s="78"/>
      <c r="M31" s="78"/>
    </row>
    <row r="32" spans="2:18">
      <c r="F32" s="7"/>
      <c r="I32" s="78"/>
      <c r="J32" s="7"/>
      <c r="K32" s="78"/>
      <c r="L32" s="78"/>
      <c r="M32" s="78"/>
    </row>
    <row r="33" spans="6:13">
      <c r="F33" s="7"/>
      <c r="I33" s="78"/>
      <c r="J33" s="7"/>
      <c r="K33" s="78"/>
      <c r="L33" s="78"/>
      <c r="M33" s="78"/>
    </row>
    <row r="34" spans="6:13">
      <c r="F34" s="7"/>
      <c r="I34" s="78"/>
      <c r="J34" s="7"/>
      <c r="K34" s="78"/>
      <c r="L34" s="78"/>
      <c r="M34" s="78"/>
    </row>
    <row r="35" spans="6:13">
      <c r="F35" s="7"/>
      <c r="I35" s="78"/>
      <c r="J35" s="7"/>
      <c r="K35" s="78"/>
      <c r="L35" s="78"/>
      <c r="M35" s="78"/>
    </row>
    <row r="36" spans="6:13">
      <c r="F36" s="7"/>
      <c r="I36" s="78"/>
      <c r="J36" s="7"/>
      <c r="K36" s="78"/>
      <c r="L36" s="78"/>
      <c r="M36" s="78"/>
    </row>
    <row r="37" spans="6:13">
      <c r="F37" s="7"/>
      <c r="I37" s="78"/>
      <c r="J37" s="7"/>
      <c r="K37" s="78"/>
      <c r="L37" s="78"/>
      <c r="M37" s="78"/>
    </row>
    <row r="38" spans="6:13">
      <c r="F38" s="7"/>
      <c r="I38" s="78"/>
      <c r="J38" s="7"/>
      <c r="K38" s="78"/>
      <c r="L38" s="78"/>
      <c r="M38" s="78"/>
    </row>
    <row r="39" spans="6:13">
      <c r="F39" s="7"/>
      <c r="I39" s="78"/>
      <c r="J39" s="7"/>
      <c r="K39" s="78"/>
      <c r="L39" s="78"/>
      <c r="M39" s="78"/>
    </row>
    <row r="40" spans="6:13">
      <c r="I40" s="78"/>
      <c r="J40" s="72"/>
      <c r="K40" s="78"/>
      <c r="L40" s="78"/>
      <c r="M40" s="78"/>
    </row>
    <row r="41" spans="6:13">
      <c r="I41" s="78"/>
      <c r="J41" s="72"/>
      <c r="K41" s="78"/>
      <c r="L41" s="78"/>
      <c r="M41" s="78"/>
    </row>
    <row r="42" spans="6:13">
      <c r="I42" s="78"/>
      <c r="J42" s="72"/>
      <c r="K42" s="78"/>
      <c r="L42" s="78"/>
      <c r="M42" s="78"/>
    </row>
    <row r="43" spans="6:13">
      <c r="I43" s="78"/>
      <c r="J43" s="72"/>
      <c r="K43" s="78"/>
      <c r="L43" s="78"/>
      <c r="M43" s="78"/>
    </row>
    <row r="44" spans="6:13">
      <c r="I44" s="78"/>
      <c r="J44" s="72"/>
      <c r="K44" s="78"/>
      <c r="L44" s="78"/>
      <c r="M44" s="78"/>
    </row>
    <row r="45" spans="6:13">
      <c r="I45" s="78"/>
      <c r="J45" s="72"/>
      <c r="K45" s="78"/>
      <c r="L45" s="78"/>
      <c r="M45" s="78"/>
    </row>
    <row r="46" spans="6:13">
      <c r="I46" s="78"/>
      <c r="J46" s="72"/>
      <c r="K46" s="78"/>
      <c r="L46" s="78"/>
      <c r="M46" s="78"/>
    </row>
    <row r="47" spans="6:13">
      <c r="I47" s="78"/>
      <c r="J47" s="72"/>
      <c r="K47" s="78"/>
      <c r="L47" s="78"/>
      <c r="M47" s="78"/>
    </row>
    <row r="48" spans="6:13">
      <c r="I48" s="78"/>
      <c r="J48" s="72"/>
      <c r="K48" s="78"/>
      <c r="L48" s="78"/>
      <c r="M48" s="78"/>
    </row>
    <row r="49" spans="9:13">
      <c r="I49" s="78"/>
      <c r="J49" s="72"/>
      <c r="K49" s="78"/>
      <c r="L49" s="78"/>
      <c r="M49" s="78"/>
    </row>
    <row r="50" spans="9:13">
      <c r="I50" s="78"/>
      <c r="J50" s="72"/>
      <c r="K50" s="78"/>
      <c r="L50" s="78"/>
      <c r="M50" s="78"/>
    </row>
    <row r="51" spans="9:13">
      <c r="I51" s="78"/>
      <c r="J51" s="72"/>
      <c r="K51" s="78"/>
      <c r="L51" s="78"/>
      <c r="M51" s="78"/>
    </row>
    <row r="52" spans="9:13">
      <c r="I52" s="78"/>
      <c r="K52" s="78"/>
      <c r="L52" s="78"/>
      <c r="M52" s="78"/>
    </row>
    <row r="53" spans="9:13">
      <c r="I53" s="78"/>
      <c r="K53" s="78"/>
      <c r="L53" s="78"/>
      <c r="M53" s="78"/>
    </row>
    <row r="54" spans="9:13">
      <c r="I54" s="78"/>
      <c r="K54" s="78"/>
      <c r="L54" s="78"/>
      <c r="M54" s="78"/>
    </row>
    <row r="55" spans="9:13">
      <c r="I55" s="78"/>
      <c r="K55" s="78"/>
      <c r="L55" s="78"/>
      <c r="M55" s="78"/>
    </row>
    <row r="56" spans="9:13">
      <c r="I56" s="78"/>
      <c r="K56" s="78"/>
      <c r="L56" s="78"/>
      <c r="M56" s="78"/>
    </row>
    <row r="57" spans="9:13">
      <c r="I57" s="78"/>
      <c r="K57" s="78"/>
      <c r="L57" s="78"/>
      <c r="M57" s="78"/>
    </row>
    <row r="58" spans="9:13">
      <c r="I58" s="78"/>
      <c r="K58" s="78"/>
      <c r="L58" s="78"/>
      <c r="M58" s="78"/>
    </row>
    <row r="59" spans="9:13">
      <c r="I59" s="78"/>
      <c r="K59" s="78"/>
      <c r="L59" s="78"/>
      <c r="M59" s="78"/>
    </row>
    <row r="60" spans="9:13">
      <c r="I60" s="78"/>
      <c r="K60" s="78"/>
      <c r="L60" s="78"/>
      <c r="M60" s="78"/>
    </row>
    <row r="61" spans="9:13">
      <c r="I61" s="78"/>
      <c r="K61" s="78"/>
      <c r="L61" s="78"/>
      <c r="M61" s="78"/>
    </row>
    <row r="62" spans="9:13">
      <c r="I62" s="78"/>
      <c r="K62" s="78"/>
      <c r="L62" s="78"/>
      <c r="M62" s="78"/>
    </row>
    <row r="63" spans="9:13">
      <c r="I63" s="78"/>
      <c r="K63" s="78"/>
      <c r="L63" s="78"/>
      <c r="M63" s="78"/>
    </row>
    <row r="64" spans="9:13">
      <c r="I64" s="78"/>
      <c r="K64" s="78"/>
      <c r="L64" s="78"/>
      <c r="M64" s="78"/>
    </row>
    <row r="65" spans="9:13">
      <c r="I65" s="78"/>
      <c r="K65" s="78"/>
      <c r="L65" s="78"/>
      <c r="M65" s="78"/>
    </row>
    <row r="66" spans="9:13">
      <c r="I66" s="78"/>
      <c r="K66" s="78"/>
      <c r="L66" s="78"/>
      <c r="M66" s="78"/>
    </row>
    <row r="67" spans="9:13">
      <c r="I67" s="78"/>
      <c r="K67" s="78"/>
      <c r="L67" s="78"/>
      <c r="M67" s="78"/>
    </row>
    <row r="68" spans="9:13">
      <c r="I68" s="78"/>
      <c r="K68" s="78"/>
      <c r="L68" s="78"/>
      <c r="M68" s="78"/>
    </row>
    <row r="69" spans="9:13">
      <c r="I69" s="78"/>
      <c r="K69" s="78"/>
      <c r="L69" s="78"/>
      <c r="M69" s="78"/>
    </row>
    <row r="70" spans="9:13">
      <c r="K70" s="78"/>
      <c r="L70" s="78"/>
      <c r="M70" s="78"/>
    </row>
    <row r="71" spans="9:13">
      <c r="K71" s="78"/>
      <c r="L71" s="78"/>
      <c r="M71" s="78"/>
    </row>
  </sheetData>
  <mergeCells count="5">
    <mergeCell ref="C6:P6"/>
    <mergeCell ref="C2:D2"/>
    <mergeCell ref="C3:F3"/>
    <mergeCell ref="C4:J4"/>
    <mergeCell ref="C5:P5"/>
  </mergeCells>
  <phoneticPr fontId="2" type="noConversion"/>
  <dataValidations count="2">
    <dataValidation type="list" allowBlank="1" showInputMessage="1" showErrorMessage="1" sqref="K7 K10">
      <formula1>Atleta_F</formula1>
    </dataValidation>
    <dataValidation type="list" allowBlank="1" showInputMessage="1" showErrorMessage="1" sqref="C3:F3">
      <formula1>Tipo_Gara</formula1>
    </dataValidation>
  </dataValidations>
  <pageMargins left="0.28999999999999998" right="0.28000000000000003" top="0.31" bottom="0.16" header="0.21" footer="7.0000000000000007E-2"/>
  <pageSetup paperSize="9" orientation="landscape" horizontalDpi="1200" verticalDpi="12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9" enableFormatConditionsCalculation="0">
    <tabColor indexed="22"/>
    <pageSetUpPr fitToPage="1"/>
  </sheetPr>
  <dimension ref="B1:T71"/>
  <sheetViews>
    <sheetView workbookViewId="0"/>
  </sheetViews>
  <sheetFormatPr defaultRowHeight="12.75"/>
  <cols>
    <col min="1" max="1" width="2.140625" customWidth="1"/>
    <col min="2" max="2" width="31.7109375" customWidth="1"/>
    <col min="3" max="3" width="6.42578125" style="1" customWidth="1"/>
    <col min="4" max="10" width="6.42578125" customWidth="1"/>
    <col min="11" max="11" width="7.28515625" customWidth="1"/>
    <col min="12" max="13" width="6.42578125" customWidth="1"/>
    <col min="14" max="14" width="3.42578125" customWidth="1"/>
    <col min="15" max="15" width="3.5703125" customWidth="1"/>
    <col min="17" max="17" width="9" customWidth="1"/>
    <col min="18" max="18" width="10.85546875" customWidth="1"/>
    <col min="19" max="19" width="1.85546875" customWidth="1"/>
    <col min="20" max="20" width="11.85546875" customWidth="1"/>
  </cols>
  <sheetData>
    <row r="1" spans="2:20" ht="8.25" customHeight="1">
      <c r="C1"/>
    </row>
    <row r="2" spans="2:20">
      <c r="B2" t="s">
        <v>5</v>
      </c>
      <c r="C2" s="346">
        <v>41735</v>
      </c>
      <c r="D2" s="346"/>
      <c r="H2" t="s">
        <v>125</v>
      </c>
      <c r="J2" t="s">
        <v>134</v>
      </c>
      <c r="T2" s="2" t="s">
        <v>121</v>
      </c>
    </row>
    <row r="3" spans="2:20">
      <c r="B3" t="s">
        <v>2</v>
      </c>
      <c r="C3" s="347" t="s">
        <v>161</v>
      </c>
      <c r="D3" s="348"/>
      <c r="E3" s="348"/>
      <c r="F3" s="349"/>
      <c r="G3" s="6"/>
      <c r="H3" s="112">
        <v>100</v>
      </c>
      <c r="I3" s="6"/>
      <c r="J3" s="70">
        <v>10</v>
      </c>
    </row>
    <row r="4" spans="2:20">
      <c r="B4" t="s">
        <v>6</v>
      </c>
      <c r="C4" s="345" t="s">
        <v>210</v>
      </c>
      <c r="D4" s="345"/>
      <c r="E4" s="345"/>
      <c r="F4" s="345"/>
      <c r="G4" s="345"/>
      <c r="H4" s="345"/>
      <c r="I4" s="345"/>
      <c r="J4" s="345"/>
    </row>
    <row r="5" spans="2:20">
      <c r="B5" t="s">
        <v>7</v>
      </c>
      <c r="C5" s="344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</row>
    <row r="6" spans="2:20">
      <c r="B6" t="s">
        <v>79</v>
      </c>
      <c r="C6" s="344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</row>
    <row r="7" spans="2:20" ht="13.5" thickBot="1">
      <c r="C7"/>
    </row>
    <row r="8" spans="2:20" ht="13.5" thickBot="1">
      <c r="B8" s="2" t="s">
        <v>133</v>
      </c>
      <c r="C8" s="2"/>
      <c r="D8" s="2"/>
      <c r="E8" s="2"/>
      <c r="F8" s="2"/>
      <c r="G8" s="2"/>
      <c r="H8" s="2"/>
      <c r="I8" s="2"/>
      <c r="J8" s="2"/>
      <c r="P8" s="59" t="s">
        <v>8</v>
      </c>
      <c r="Q8" s="56" t="s">
        <v>119</v>
      </c>
      <c r="R8" s="55" t="s">
        <v>120</v>
      </c>
    </row>
    <row r="9" spans="2:20" ht="13.5" thickBot="1">
      <c r="B9" s="25" t="s">
        <v>22</v>
      </c>
      <c r="C9" s="11" t="s">
        <v>26</v>
      </c>
      <c r="D9" s="25" t="s">
        <v>25</v>
      </c>
      <c r="E9" s="11" t="s">
        <v>24</v>
      </c>
      <c r="F9" s="25" t="s">
        <v>31</v>
      </c>
      <c r="G9" s="10" t="s">
        <v>34</v>
      </c>
      <c r="H9" s="10" t="s">
        <v>76</v>
      </c>
      <c r="I9" s="11" t="s">
        <v>77</v>
      </c>
      <c r="J9" s="25" t="s">
        <v>32</v>
      </c>
      <c r="K9" s="11" t="s">
        <v>78</v>
      </c>
      <c r="L9" s="8" t="s">
        <v>4</v>
      </c>
      <c r="M9" s="8" t="s">
        <v>30</v>
      </c>
      <c r="P9" s="59" t="s">
        <v>9</v>
      </c>
      <c r="Q9" s="68">
        <v>299</v>
      </c>
      <c r="R9" s="69"/>
    </row>
    <row r="10" spans="2:20" ht="13.5" thickBot="1">
      <c r="B10" s="166" t="s">
        <v>54</v>
      </c>
      <c r="C10" s="167" t="s">
        <v>14</v>
      </c>
      <c r="D10" s="166">
        <v>83</v>
      </c>
      <c r="E10" s="168">
        <v>18</v>
      </c>
      <c r="F10" s="169">
        <v>72.333333333333343</v>
      </c>
      <c r="G10" s="170">
        <v>16</v>
      </c>
      <c r="H10" s="170">
        <v>0</v>
      </c>
      <c r="I10" s="171">
        <v>0</v>
      </c>
      <c r="J10" s="169">
        <v>72.727272727272734</v>
      </c>
      <c r="K10" s="171">
        <v>0</v>
      </c>
      <c r="L10" s="172"/>
      <c r="M10" s="160">
        <v>10</v>
      </c>
      <c r="P10" s="67" t="s">
        <v>10</v>
      </c>
      <c r="Q10" s="57"/>
      <c r="R10" s="91"/>
    </row>
    <row r="11" spans="2:20">
      <c r="F11" s="7"/>
      <c r="I11" s="78"/>
      <c r="J11" s="7"/>
      <c r="K11" s="78"/>
      <c r="L11" s="78"/>
      <c r="M11" s="78"/>
      <c r="P11" s="60" t="s">
        <v>11</v>
      </c>
      <c r="Q11" s="58"/>
      <c r="R11" s="54"/>
    </row>
    <row r="12" spans="2:20">
      <c r="B12" s="99" t="s">
        <v>106</v>
      </c>
      <c r="F12" s="7"/>
      <c r="I12" s="78"/>
      <c r="J12" s="7"/>
      <c r="K12" s="78"/>
      <c r="L12" s="78"/>
      <c r="M12" s="78"/>
      <c r="P12" s="60" t="s">
        <v>12</v>
      </c>
      <c r="Q12" s="58"/>
      <c r="R12" s="87"/>
    </row>
    <row r="13" spans="2:20">
      <c r="B13" s="101" t="s">
        <v>26</v>
      </c>
      <c r="C13" s="100"/>
      <c r="D13" s="102" t="s">
        <v>122</v>
      </c>
      <c r="E13" s="100"/>
      <c r="F13" s="100"/>
      <c r="G13" s="100"/>
      <c r="H13" s="100"/>
      <c r="I13" s="100"/>
      <c r="J13" s="100"/>
      <c r="K13" s="100"/>
      <c r="L13" s="100"/>
      <c r="M13" s="78"/>
      <c r="P13" s="60" t="s">
        <v>13</v>
      </c>
      <c r="Q13" s="58"/>
      <c r="R13" s="87"/>
    </row>
    <row r="14" spans="2:20">
      <c r="B14" s="101" t="s">
        <v>25</v>
      </c>
      <c r="D14" s="103" t="s">
        <v>123</v>
      </c>
      <c r="F14" s="7"/>
      <c r="I14" s="78"/>
      <c r="J14" s="7"/>
      <c r="K14" s="78"/>
      <c r="L14" s="78"/>
      <c r="M14" s="78"/>
      <c r="P14" s="60" t="s">
        <v>14</v>
      </c>
      <c r="Q14" s="58">
        <v>65</v>
      </c>
      <c r="R14" s="54"/>
    </row>
    <row r="15" spans="2:20">
      <c r="B15" s="101" t="s">
        <v>24</v>
      </c>
      <c r="D15" s="103" t="s">
        <v>124</v>
      </c>
      <c r="F15" s="7"/>
      <c r="I15" s="78"/>
      <c r="J15" s="7"/>
      <c r="K15" s="78"/>
      <c r="L15" s="78"/>
      <c r="M15" s="78"/>
      <c r="P15" s="60" t="s">
        <v>15</v>
      </c>
      <c r="Q15" s="58"/>
      <c r="R15" s="54"/>
    </row>
    <row r="16" spans="2:20">
      <c r="B16" s="101" t="s">
        <v>31</v>
      </c>
      <c r="D16" s="103" t="s">
        <v>129</v>
      </c>
      <c r="F16" s="7"/>
      <c r="I16" s="78"/>
      <c r="J16" s="7"/>
      <c r="K16" s="78"/>
      <c r="L16" s="78"/>
      <c r="M16" s="78"/>
      <c r="P16" s="60" t="s">
        <v>16</v>
      </c>
      <c r="Q16" s="58"/>
      <c r="R16" s="87"/>
    </row>
    <row r="17" spans="2:18">
      <c r="B17" s="101" t="s">
        <v>34</v>
      </c>
      <c r="D17" s="103" t="s">
        <v>126</v>
      </c>
      <c r="F17" s="7"/>
      <c r="I17" s="78"/>
      <c r="J17" s="7"/>
      <c r="K17" s="78"/>
      <c r="L17" s="78"/>
      <c r="M17" s="78"/>
      <c r="P17" s="60" t="s">
        <v>17</v>
      </c>
      <c r="Q17" s="58"/>
      <c r="R17" s="87"/>
    </row>
    <row r="18" spans="2:18">
      <c r="B18" s="101" t="s">
        <v>76</v>
      </c>
      <c r="D18" s="103" t="s">
        <v>127</v>
      </c>
      <c r="F18" s="7"/>
      <c r="I18" s="78"/>
      <c r="J18" s="7"/>
      <c r="K18" s="78"/>
      <c r="L18" s="78"/>
      <c r="M18" s="78"/>
      <c r="P18" s="60" t="s">
        <v>18</v>
      </c>
      <c r="Q18" s="58"/>
      <c r="R18" s="87"/>
    </row>
    <row r="19" spans="2:18">
      <c r="B19" s="101" t="s">
        <v>77</v>
      </c>
      <c r="D19" s="103" t="s">
        <v>128</v>
      </c>
      <c r="F19" s="7"/>
      <c r="I19" s="78"/>
      <c r="J19" s="7"/>
      <c r="K19" s="78"/>
      <c r="L19" s="78"/>
      <c r="M19" s="78"/>
      <c r="P19" s="85" t="s">
        <v>19</v>
      </c>
      <c r="Q19" s="86"/>
      <c r="R19" s="87"/>
    </row>
    <row r="20" spans="2:18" ht="13.5" thickBot="1">
      <c r="B20" s="101" t="s">
        <v>32</v>
      </c>
      <c r="D20" s="103" t="s">
        <v>130</v>
      </c>
      <c r="F20" s="7"/>
      <c r="I20" s="78"/>
      <c r="J20" s="7"/>
      <c r="K20" s="78"/>
      <c r="L20" s="78"/>
      <c r="M20" s="78"/>
      <c r="P20" s="88" t="s">
        <v>20</v>
      </c>
      <c r="Q20" s="89"/>
      <c r="R20" s="90"/>
    </row>
    <row r="21" spans="2:18">
      <c r="B21" s="101" t="s">
        <v>78</v>
      </c>
      <c r="D21" s="103" t="s">
        <v>131</v>
      </c>
      <c r="F21" s="7"/>
      <c r="I21" s="78"/>
      <c r="J21" s="7"/>
      <c r="K21" s="78"/>
      <c r="L21" s="78"/>
      <c r="M21" s="78"/>
    </row>
    <row r="22" spans="2:18">
      <c r="B22" s="101" t="s">
        <v>4</v>
      </c>
      <c r="D22" s="103" t="s">
        <v>132</v>
      </c>
      <c r="F22" s="7"/>
      <c r="I22" s="78"/>
      <c r="J22" s="7"/>
      <c r="K22" s="78"/>
      <c r="L22" s="78"/>
      <c r="M22" s="78"/>
    </row>
    <row r="23" spans="2:18">
      <c r="B23" s="101" t="s">
        <v>30</v>
      </c>
      <c r="D23" s="103" t="s">
        <v>135</v>
      </c>
      <c r="F23" s="7"/>
      <c r="I23" s="78"/>
      <c r="J23" s="7"/>
      <c r="K23" s="78"/>
      <c r="L23" s="78"/>
      <c r="M23" s="78"/>
    </row>
    <row r="24" spans="2:18">
      <c r="F24" s="7"/>
      <c r="I24" s="78"/>
      <c r="J24" s="7"/>
      <c r="K24" s="78"/>
      <c r="L24" s="78"/>
      <c r="M24" s="78"/>
    </row>
    <row r="25" spans="2:18">
      <c r="F25" s="7"/>
      <c r="I25" s="78"/>
      <c r="J25" s="7"/>
      <c r="K25" s="78"/>
      <c r="L25" s="78"/>
      <c r="M25" s="78"/>
    </row>
    <row r="26" spans="2:18">
      <c r="F26" s="7"/>
      <c r="I26" s="78"/>
      <c r="J26" s="7"/>
      <c r="K26" s="78"/>
      <c r="L26" s="78"/>
      <c r="M26" s="78"/>
    </row>
    <row r="27" spans="2:18">
      <c r="F27" s="7"/>
      <c r="I27" s="78"/>
      <c r="J27" s="7"/>
      <c r="K27" s="78"/>
      <c r="L27" s="78"/>
      <c r="M27" s="78"/>
    </row>
    <row r="28" spans="2:18">
      <c r="F28" s="7"/>
      <c r="I28" s="78"/>
      <c r="J28" s="7"/>
      <c r="K28" s="78"/>
      <c r="L28" s="78"/>
      <c r="M28" s="78"/>
    </row>
    <row r="29" spans="2:18">
      <c r="F29" s="7"/>
      <c r="I29" s="78"/>
      <c r="J29" s="7"/>
      <c r="K29" s="78"/>
      <c r="L29" s="78"/>
      <c r="M29" s="78"/>
    </row>
    <row r="30" spans="2:18">
      <c r="F30" s="7"/>
      <c r="I30" s="78"/>
      <c r="J30" s="7"/>
      <c r="K30" s="78"/>
      <c r="L30" s="78"/>
      <c r="M30" s="78"/>
    </row>
    <row r="31" spans="2:18">
      <c r="F31" s="7"/>
      <c r="I31" s="78"/>
      <c r="J31" s="7"/>
      <c r="K31" s="78"/>
      <c r="L31" s="78"/>
      <c r="M31" s="78"/>
    </row>
    <row r="32" spans="2:18">
      <c r="F32" s="7"/>
      <c r="I32" s="78"/>
      <c r="J32" s="7"/>
      <c r="K32" s="78"/>
      <c r="L32" s="78"/>
      <c r="M32" s="78"/>
    </row>
    <row r="33" spans="6:13">
      <c r="F33" s="7"/>
      <c r="I33" s="78"/>
      <c r="J33" s="7"/>
      <c r="K33" s="78"/>
      <c r="L33" s="78"/>
      <c r="M33" s="78"/>
    </row>
    <row r="34" spans="6:13">
      <c r="F34" s="7"/>
      <c r="I34" s="78"/>
      <c r="J34" s="7"/>
      <c r="K34" s="78"/>
      <c r="L34" s="78"/>
      <c r="M34" s="78"/>
    </row>
    <row r="35" spans="6:13">
      <c r="F35" s="7"/>
      <c r="I35" s="78"/>
      <c r="J35" s="7"/>
      <c r="K35" s="78"/>
      <c r="L35" s="78"/>
      <c r="M35" s="78"/>
    </row>
    <row r="36" spans="6:13">
      <c r="F36" s="7"/>
      <c r="I36" s="78"/>
      <c r="J36" s="7"/>
      <c r="K36" s="78"/>
      <c r="L36" s="78"/>
      <c r="M36" s="78"/>
    </row>
    <row r="37" spans="6:13">
      <c r="F37" s="7"/>
      <c r="I37" s="78"/>
      <c r="J37" s="7"/>
      <c r="K37" s="78"/>
      <c r="L37" s="78"/>
      <c r="M37" s="78"/>
    </row>
    <row r="38" spans="6:13">
      <c r="F38" s="7"/>
      <c r="I38" s="78"/>
      <c r="J38" s="7"/>
      <c r="K38" s="78"/>
      <c r="L38" s="78"/>
      <c r="M38" s="78"/>
    </row>
    <row r="39" spans="6:13">
      <c r="F39" s="7"/>
      <c r="I39" s="78"/>
      <c r="J39" s="7"/>
      <c r="K39" s="78"/>
      <c r="L39" s="78"/>
      <c r="M39" s="78"/>
    </row>
    <row r="40" spans="6:13">
      <c r="I40" s="78"/>
      <c r="J40" s="72"/>
      <c r="K40" s="78"/>
      <c r="L40" s="78"/>
      <c r="M40" s="78"/>
    </row>
    <row r="41" spans="6:13">
      <c r="I41" s="78"/>
      <c r="J41" s="72"/>
      <c r="K41" s="78"/>
      <c r="L41" s="78"/>
      <c r="M41" s="78"/>
    </row>
    <row r="42" spans="6:13">
      <c r="I42" s="78"/>
      <c r="J42" s="72"/>
      <c r="K42" s="78"/>
      <c r="L42" s="78"/>
      <c r="M42" s="78"/>
    </row>
    <row r="43" spans="6:13">
      <c r="I43" s="78"/>
      <c r="J43" s="72"/>
      <c r="K43" s="78"/>
      <c r="L43" s="78"/>
      <c r="M43" s="78"/>
    </row>
    <row r="44" spans="6:13">
      <c r="I44" s="78"/>
      <c r="J44" s="72"/>
      <c r="K44" s="78"/>
      <c r="L44" s="78"/>
      <c r="M44" s="78"/>
    </row>
    <row r="45" spans="6:13">
      <c r="I45" s="78"/>
      <c r="J45" s="72"/>
      <c r="K45" s="78"/>
      <c r="L45" s="78"/>
      <c r="M45" s="78"/>
    </row>
    <row r="46" spans="6:13">
      <c r="I46" s="78"/>
      <c r="J46" s="72"/>
      <c r="K46" s="78"/>
      <c r="L46" s="78"/>
      <c r="M46" s="78"/>
    </row>
    <row r="47" spans="6:13">
      <c r="I47" s="78"/>
      <c r="J47" s="72"/>
      <c r="K47" s="78"/>
      <c r="L47" s="78"/>
      <c r="M47" s="78"/>
    </row>
    <row r="48" spans="6:13">
      <c r="I48" s="78"/>
      <c r="J48" s="72"/>
      <c r="K48" s="78"/>
      <c r="L48" s="78"/>
      <c r="M48" s="78"/>
    </row>
    <row r="49" spans="9:13">
      <c r="I49" s="78"/>
      <c r="J49" s="72"/>
      <c r="K49" s="78"/>
      <c r="L49" s="78"/>
      <c r="M49" s="78"/>
    </row>
    <row r="50" spans="9:13">
      <c r="I50" s="78"/>
      <c r="J50" s="72"/>
      <c r="K50" s="78"/>
      <c r="L50" s="78"/>
      <c r="M50" s="78"/>
    </row>
    <row r="51" spans="9:13">
      <c r="I51" s="78"/>
      <c r="J51" s="72"/>
      <c r="K51" s="78"/>
      <c r="L51" s="78"/>
      <c r="M51" s="78"/>
    </row>
    <row r="52" spans="9:13">
      <c r="I52" s="78"/>
      <c r="K52" s="78"/>
      <c r="L52" s="78"/>
      <c r="M52" s="78"/>
    </row>
    <row r="53" spans="9:13">
      <c r="I53" s="78"/>
      <c r="K53" s="78"/>
      <c r="L53" s="78"/>
      <c r="M53" s="78"/>
    </row>
    <row r="54" spans="9:13">
      <c r="I54" s="78"/>
      <c r="K54" s="78"/>
      <c r="L54" s="78"/>
      <c r="M54" s="78"/>
    </row>
    <row r="55" spans="9:13">
      <c r="I55" s="78"/>
      <c r="K55" s="78"/>
      <c r="L55" s="78"/>
      <c r="M55" s="78"/>
    </row>
    <row r="56" spans="9:13">
      <c r="I56" s="78"/>
      <c r="K56" s="78"/>
      <c r="L56" s="78"/>
      <c r="M56" s="78"/>
    </row>
    <row r="57" spans="9:13">
      <c r="I57" s="78"/>
      <c r="K57" s="78"/>
      <c r="L57" s="78"/>
      <c r="M57" s="78"/>
    </row>
    <row r="58" spans="9:13">
      <c r="I58" s="78"/>
      <c r="K58" s="78"/>
      <c r="L58" s="78"/>
      <c r="M58" s="78"/>
    </row>
    <row r="59" spans="9:13">
      <c r="I59" s="78"/>
      <c r="K59" s="78"/>
      <c r="L59" s="78"/>
      <c r="M59" s="78"/>
    </row>
    <row r="60" spans="9:13">
      <c r="I60" s="78"/>
      <c r="K60" s="78"/>
      <c r="L60" s="78"/>
      <c r="M60" s="78"/>
    </row>
    <row r="61" spans="9:13">
      <c r="I61" s="78"/>
      <c r="K61" s="78"/>
      <c r="L61" s="78"/>
      <c r="M61" s="78"/>
    </row>
    <row r="62" spans="9:13">
      <c r="I62" s="78"/>
      <c r="K62" s="78"/>
      <c r="L62" s="78"/>
      <c r="M62" s="78"/>
    </row>
    <row r="63" spans="9:13">
      <c r="I63" s="78"/>
      <c r="K63" s="78"/>
      <c r="L63" s="78"/>
      <c r="M63" s="78"/>
    </row>
    <row r="64" spans="9:13">
      <c r="I64" s="78"/>
      <c r="K64" s="78"/>
      <c r="L64" s="78"/>
      <c r="M64" s="78"/>
    </row>
    <row r="65" spans="9:13">
      <c r="I65" s="78"/>
      <c r="K65" s="78"/>
      <c r="L65" s="78"/>
      <c r="M65" s="78"/>
    </row>
    <row r="66" spans="9:13">
      <c r="I66" s="78"/>
      <c r="K66" s="78"/>
      <c r="L66" s="78"/>
      <c r="M66" s="78"/>
    </row>
    <row r="67" spans="9:13">
      <c r="I67" s="78"/>
      <c r="K67" s="78"/>
      <c r="L67" s="78"/>
      <c r="M67" s="78"/>
    </row>
    <row r="68" spans="9:13">
      <c r="I68" s="78"/>
      <c r="K68" s="78"/>
      <c r="L68" s="78"/>
      <c r="M68" s="78"/>
    </row>
    <row r="69" spans="9:13">
      <c r="I69" s="78"/>
      <c r="K69" s="78"/>
      <c r="L69" s="78"/>
      <c r="M69" s="78"/>
    </row>
    <row r="70" spans="9:13">
      <c r="K70" s="78"/>
      <c r="L70" s="78"/>
      <c r="M70" s="78"/>
    </row>
    <row r="71" spans="9:13">
      <c r="K71" s="78"/>
      <c r="L71" s="78"/>
      <c r="M71" s="78"/>
    </row>
  </sheetData>
  <mergeCells count="5">
    <mergeCell ref="C6:P6"/>
    <mergeCell ref="C2:D2"/>
    <mergeCell ref="C3:F3"/>
    <mergeCell ref="C4:J4"/>
    <mergeCell ref="C5:P5"/>
  </mergeCells>
  <phoneticPr fontId="2" type="noConversion"/>
  <dataValidations count="2">
    <dataValidation type="list" allowBlank="1" showInputMessage="1" showErrorMessage="1" sqref="K7 K10">
      <formula1>Atleta_F</formula1>
    </dataValidation>
    <dataValidation type="list" allowBlank="1" showInputMessage="1" showErrorMessage="1" sqref="C3:F3">
      <formula1>Tipo_Gara</formula1>
    </dataValidation>
  </dataValidations>
  <pageMargins left="0.28999999999999998" right="0.28000000000000003" top="0.31" bottom="0.16" header="0.21" footer="7.0000000000000007E-2"/>
  <pageSetup paperSize="9" orientation="landscape" horizontalDpi="1200" verticalDpi="1200" r:id="rId1"/>
  <headerFooter alignWithMargins="0"/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>
  <sheetPr codeName="Sheet55" enableFormatConditionsCalculation="0">
    <tabColor indexed="11"/>
    <pageSetUpPr fitToPage="1"/>
  </sheetPr>
  <dimension ref="B1:T28"/>
  <sheetViews>
    <sheetView workbookViewId="0"/>
  </sheetViews>
  <sheetFormatPr defaultRowHeight="12.75"/>
  <cols>
    <col min="1" max="1" width="2.140625" customWidth="1"/>
    <col min="2" max="2" width="31.7109375" customWidth="1"/>
    <col min="3" max="3" width="6.42578125" style="1" customWidth="1"/>
    <col min="4" max="10" width="6.42578125" customWidth="1"/>
    <col min="11" max="11" width="7.28515625" customWidth="1"/>
    <col min="12" max="13" width="6.42578125" customWidth="1"/>
    <col min="14" max="14" width="3.42578125" customWidth="1"/>
    <col min="15" max="15" width="3.5703125" customWidth="1"/>
    <col min="17" max="17" width="9" customWidth="1"/>
    <col min="18" max="18" width="10.85546875" customWidth="1"/>
    <col min="19" max="19" width="1.85546875" customWidth="1"/>
    <col min="20" max="20" width="11.85546875" customWidth="1"/>
  </cols>
  <sheetData>
    <row r="1" spans="2:20" ht="8.25" customHeight="1">
      <c r="C1"/>
    </row>
    <row r="2" spans="2:20">
      <c r="B2" t="s">
        <v>5</v>
      </c>
      <c r="C2" s="346">
        <v>41825</v>
      </c>
      <c r="D2" s="346"/>
      <c r="H2" t="s">
        <v>125</v>
      </c>
      <c r="J2" t="s">
        <v>134</v>
      </c>
      <c r="T2" s="2" t="s">
        <v>121</v>
      </c>
    </row>
    <row r="3" spans="2:20">
      <c r="B3" t="s">
        <v>2</v>
      </c>
      <c r="C3" s="347" t="s">
        <v>157</v>
      </c>
      <c r="D3" s="348"/>
      <c r="E3" s="348"/>
      <c r="F3" s="349"/>
      <c r="G3" s="6"/>
      <c r="H3" s="112">
        <v>180</v>
      </c>
      <c r="I3" s="6"/>
      <c r="J3" s="70">
        <v>18</v>
      </c>
    </row>
    <row r="4" spans="2:20">
      <c r="B4" t="s">
        <v>6</v>
      </c>
      <c r="C4" s="345" t="s">
        <v>308</v>
      </c>
      <c r="D4" s="345"/>
      <c r="E4" s="345"/>
      <c r="F4" s="345"/>
      <c r="G4" s="345"/>
      <c r="H4" s="345"/>
      <c r="I4" s="345"/>
      <c r="J4" s="345"/>
    </row>
    <row r="5" spans="2:20">
      <c r="B5" t="s">
        <v>7</v>
      </c>
      <c r="C5" s="344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</row>
    <row r="6" spans="2:20">
      <c r="B6" t="s">
        <v>79</v>
      </c>
      <c r="C6" s="344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</row>
    <row r="7" spans="2:20" ht="13.5" thickBot="1">
      <c r="C7"/>
    </row>
    <row r="8" spans="2:20" ht="13.5" thickBot="1">
      <c r="B8" s="2" t="s">
        <v>133</v>
      </c>
      <c r="C8" s="2"/>
      <c r="D8" s="2"/>
      <c r="E8" s="2"/>
      <c r="F8" s="2"/>
      <c r="G8" s="2"/>
      <c r="H8" s="2"/>
      <c r="I8" s="2"/>
      <c r="J8" s="2"/>
      <c r="P8" s="59" t="s">
        <v>8</v>
      </c>
      <c r="Q8" s="56" t="s">
        <v>119</v>
      </c>
      <c r="R8" s="55" t="s">
        <v>120</v>
      </c>
    </row>
    <row r="9" spans="2:20" ht="13.5" thickBot="1">
      <c r="B9" s="25" t="s">
        <v>22</v>
      </c>
      <c r="C9" s="11" t="s">
        <v>26</v>
      </c>
      <c r="D9" s="25" t="s">
        <v>25</v>
      </c>
      <c r="E9" s="11" t="s">
        <v>24</v>
      </c>
      <c r="F9" s="25" t="s">
        <v>31</v>
      </c>
      <c r="G9" s="10" t="s">
        <v>34</v>
      </c>
      <c r="H9" s="10" t="s">
        <v>76</v>
      </c>
      <c r="I9" s="11" t="s">
        <v>77</v>
      </c>
      <c r="J9" s="25" t="s">
        <v>32</v>
      </c>
      <c r="K9" s="11" t="s">
        <v>78</v>
      </c>
      <c r="L9" s="8" t="s">
        <v>4</v>
      </c>
      <c r="M9" s="8" t="s">
        <v>30</v>
      </c>
      <c r="P9" s="59" t="s">
        <v>9</v>
      </c>
      <c r="Q9" s="68">
        <v>55</v>
      </c>
      <c r="R9" s="69"/>
    </row>
    <row r="10" spans="2:20" ht="13.5" thickBot="1">
      <c r="B10" s="166" t="s">
        <v>54</v>
      </c>
      <c r="C10" s="167" t="s">
        <v>14</v>
      </c>
      <c r="D10" s="166">
        <v>7</v>
      </c>
      <c r="E10" s="168">
        <v>1</v>
      </c>
      <c r="F10" s="169">
        <v>87.5</v>
      </c>
      <c r="G10" s="170">
        <v>5</v>
      </c>
      <c r="H10" s="170">
        <v>180</v>
      </c>
      <c r="I10" s="171">
        <v>157.5</v>
      </c>
      <c r="J10" s="169">
        <v>90</v>
      </c>
      <c r="K10" s="171">
        <v>162</v>
      </c>
      <c r="L10" s="172">
        <v>90</v>
      </c>
      <c r="M10" s="160">
        <v>427.5</v>
      </c>
      <c r="P10" s="67" t="s">
        <v>10</v>
      </c>
      <c r="Q10" s="57"/>
      <c r="R10" s="91"/>
    </row>
    <row r="11" spans="2:20">
      <c r="I11" s="78"/>
      <c r="K11" s="78"/>
      <c r="L11" s="78"/>
      <c r="M11" s="78"/>
      <c r="P11" s="60" t="s">
        <v>11</v>
      </c>
      <c r="Q11" s="58"/>
      <c r="R11" s="54"/>
    </row>
    <row r="12" spans="2:20">
      <c r="I12" s="78"/>
      <c r="K12" s="78"/>
      <c r="L12" s="78"/>
      <c r="M12" s="78"/>
      <c r="P12" s="60" t="s">
        <v>12</v>
      </c>
      <c r="Q12" s="58"/>
      <c r="R12" s="87"/>
    </row>
    <row r="13" spans="2:20">
      <c r="I13" s="78"/>
      <c r="K13" s="78"/>
      <c r="L13" s="78"/>
      <c r="M13" s="78"/>
      <c r="P13" s="60" t="s">
        <v>13</v>
      </c>
      <c r="Q13" s="58"/>
      <c r="R13" s="87"/>
    </row>
    <row r="14" spans="2:20">
      <c r="I14" s="78"/>
      <c r="K14" s="78"/>
      <c r="L14" s="78"/>
      <c r="M14" s="78"/>
      <c r="P14" s="60" t="s">
        <v>14</v>
      </c>
      <c r="Q14" s="58">
        <v>9</v>
      </c>
      <c r="R14" s="54"/>
    </row>
    <row r="15" spans="2:20">
      <c r="I15" s="78"/>
      <c r="K15" s="78"/>
      <c r="L15" s="78"/>
      <c r="M15" s="78"/>
      <c r="P15" s="60" t="s">
        <v>15</v>
      </c>
      <c r="Q15" s="58"/>
      <c r="R15" s="54"/>
    </row>
    <row r="16" spans="2:20">
      <c r="I16" s="78"/>
      <c r="K16" s="78"/>
      <c r="L16" s="78"/>
      <c r="M16" s="78"/>
      <c r="P16" s="60" t="s">
        <v>16</v>
      </c>
      <c r="Q16" s="58"/>
      <c r="R16" s="87"/>
    </row>
    <row r="17" spans="9:18">
      <c r="I17" s="78"/>
      <c r="K17" s="78"/>
      <c r="L17" s="78"/>
      <c r="M17" s="78"/>
      <c r="P17" s="60" t="s">
        <v>17</v>
      </c>
      <c r="Q17" s="58"/>
      <c r="R17" s="87"/>
    </row>
    <row r="18" spans="9:18">
      <c r="I18" s="78"/>
      <c r="K18" s="78"/>
      <c r="L18" s="78"/>
      <c r="M18" s="78"/>
      <c r="P18" s="60" t="s">
        <v>18</v>
      </c>
      <c r="Q18" s="58"/>
      <c r="R18" s="87"/>
    </row>
    <row r="19" spans="9:18">
      <c r="I19" s="78"/>
      <c r="K19" s="78"/>
      <c r="L19" s="78"/>
      <c r="M19" s="78"/>
      <c r="P19" s="85" t="s">
        <v>19</v>
      </c>
      <c r="Q19" s="86"/>
      <c r="R19" s="87"/>
    </row>
    <row r="20" spans="9:18" ht="13.5" thickBot="1">
      <c r="I20" s="78"/>
      <c r="K20" s="78"/>
      <c r="L20" s="78"/>
      <c r="M20" s="78"/>
      <c r="P20" s="88" t="s">
        <v>20</v>
      </c>
      <c r="Q20" s="89"/>
      <c r="R20" s="90"/>
    </row>
    <row r="21" spans="9:18">
      <c r="I21" s="78"/>
      <c r="K21" s="78"/>
      <c r="L21" s="78"/>
      <c r="M21" s="78"/>
    </row>
    <row r="22" spans="9:18">
      <c r="I22" s="78"/>
      <c r="K22" s="78"/>
      <c r="L22" s="78"/>
      <c r="M22" s="78"/>
    </row>
    <row r="23" spans="9:18">
      <c r="I23" s="78"/>
      <c r="K23" s="78"/>
      <c r="L23" s="78"/>
      <c r="M23" s="78"/>
    </row>
    <row r="24" spans="9:18">
      <c r="I24" s="78"/>
      <c r="K24" s="78"/>
      <c r="L24" s="78"/>
      <c r="M24" s="78"/>
    </row>
    <row r="25" spans="9:18">
      <c r="I25" s="78"/>
      <c r="K25" s="78"/>
      <c r="L25" s="78"/>
      <c r="M25" s="78"/>
    </row>
    <row r="26" spans="9:18">
      <c r="I26" s="78"/>
      <c r="K26" s="78"/>
      <c r="L26" s="78"/>
      <c r="M26" s="78"/>
    </row>
    <row r="27" spans="9:18">
      <c r="K27" s="78"/>
      <c r="L27" s="78"/>
      <c r="M27" s="78"/>
    </row>
    <row r="28" spans="9:18">
      <c r="K28" s="78"/>
      <c r="L28" s="78"/>
      <c r="M28" s="78"/>
    </row>
  </sheetData>
  <mergeCells count="5">
    <mergeCell ref="C6:P6"/>
    <mergeCell ref="C2:D2"/>
    <mergeCell ref="C3:F3"/>
    <mergeCell ref="C4:J4"/>
    <mergeCell ref="C5:P5"/>
  </mergeCells>
  <phoneticPr fontId="2" type="noConversion"/>
  <dataValidations count="2">
    <dataValidation type="list" allowBlank="1" showInputMessage="1" showErrorMessage="1" sqref="K7 K10">
      <formula1>Atleta_F</formula1>
    </dataValidation>
    <dataValidation type="list" allowBlank="1" showInputMessage="1" showErrorMessage="1" sqref="C3:F3">
      <formula1>Tipo_Gara</formula1>
    </dataValidation>
  </dataValidations>
  <pageMargins left="0.28999999999999998" right="0.28000000000000003" top="0.31" bottom="0.16" header="0.21" footer="7.0000000000000007E-2"/>
  <pageSetup paperSize="9" orientation="landscape" horizontalDpi="1200" verticalDpi="1200" r:id="rId1"/>
  <headerFooter alignWithMargins="0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>
  <sheetPr codeName="Sheet56" enableFormatConditionsCalculation="0">
    <tabColor indexed="11"/>
    <pageSetUpPr fitToPage="1"/>
  </sheetPr>
  <dimension ref="B1:T58"/>
  <sheetViews>
    <sheetView workbookViewId="0"/>
  </sheetViews>
  <sheetFormatPr defaultRowHeight="12.75"/>
  <cols>
    <col min="1" max="1" width="2.140625" customWidth="1"/>
    <col min="2" max="2" width="31.7109375" customWidth="1"/>
    <col min="3" max="3" width="6.42578125" style="1" customWidth="1"/>
    <col min="4" max="10" width="6.42578125" customWidth="1"/>
    <col min="11" max="11" width="7.28515625" customWidth="1"/>
    <col min="12" max="13" width="6.42578125" customWidth="1"/>
    <col min="14" max="14" width="3.42578125" customWidth="1"/>
    <col min="15" max="15" width="3.5703125" customWidth="1"/>
    <col min="17" max="17" width="9" customWidth="1"/>
    <col min="18" max="18" width="10.85546875" customWidth="1"/>
    <col min="19" max="19" width="1.85546875" customWidth="1"/>
    <col min="20" max="20" width="11.85546875" customWidth="1"/>
  </cols>
  <sheetData>
    <row r="1" spans="2:20" ht="8.25" customHeight="1">
      <c r="C1"/>
    </row>
    <row r="2" spans="2:20">
      <c r="B2" t="s">
        <v>5</v>
      </c>
      <c r="C2" s="346">
        <v>41826</v>
      </c>
      <c r="D2" s="346"/>
      <c r="H2" t="s">
        <v>125</v>
      </c>
      <c r="J2" t="s">
        <v>134</v>
      </c>
      <c r="T2" s="2" t="s">
        <v>121</v>
      </c>
    </row>
    <row r="3" spans="2:20">
      <c r="B3" t="s">
        <v>2</v>
      </c>
      <c r="C3" s="347" t="s">
        <v>157</v>
      </c>
      <c r="D3" s="348"/>
      <c r="E3" s="348"/>
      <c r="F3" s="349"/>
      <c r="G3" s="6"/>
      <c r="H3" s="112">
        <v>180</v>
      </c>
      <c r="I3" s="6"/>
      <c r="J3" s="70">
        <v>18</v>
      </c>
    </row>
    <row r="4" spans="2:20">
      <c r="B4" t="s">
        <v>6</v>
      </c>
      <c r="C4" s="345" t="s">
        <v>310</v>
      </c>
      <c r="D4" s="345"/>
      <c r="E4" s="345"/>
      <c r="F4" s="345"/>
      <c r="G4" s="345"/>
      <c r="H4" s="345"/>
      <c r="I4" s="345"/>
      <c r="J4" s="345"/>
    </row>
    <row r="5" spans="2:20">
      <c r="B5" t="s">
        <v>7</v>
      </c>
      <c r="C5" s="344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</row>
    <row r="6" spans="2:20">
      <c r="B6" t="s">
        <v>79</v>
      </c>
      <c r="C6" s="344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</row>
    <row r="7" spans="2:20" ht="13.5" thickBot="1">
      <c r="C7"/>
    </row>
    <row r="8" spans="2:20" ht="13.5" thickBot="1">
      <c r="B8" s="2" t="s">
        <v>133</v>
      </c>
      <c r="C8" s="2"/>
      <c r="D8" s="2"/>
      <c r="E8" s="2"/>
      <c r="F8" s="2"/>
      <c r="G8" s="2"/>
      <c r="H8" s="2"/>
      <c r="I8" s="2"/>
      <c r="J8" s="2"/>
      <c r="P8" s="59" t="s">
        <v>8</v>
      </c>
      <c r="Q8" s="56" t="s">
        <v>119</v>
      </c>
      <c r="R8" s="55" t="s">
        <v>120</v>
      </c>
    </row>
    <row r="9" spans="2:20" ht="13.5" thickBot="1">
      <c r="B9" s="25" t="s">
        <v>22</v>
      </c>
      <c r="C9" s="11" t="s">
        <v>26</v>
      </c>
      <c r="D9" s="25" t="s">
        <v>25</v>
      </c>
      <c r="E9" s="11" t="s">
        <v>24</v>
      </c>
      <c r="F9" s="25" t="s">
        <v>31</v>
      </c>
      <c r="G9" s="10" t="s">
        <v>34</v>
      </c>
      <c r="H9" s="10" t="s">
        <v>76</v>
      </c>
      <c r="I9" s="11" t="s">
        <v>77</v>
      </c>
      <c r="J9" s="25" t="s">
        <v>32</v>
      </c>
      <c r="K9" s="11" t="s">
        <v>78</v>
      </c>
      <c r="L9" s="8" t="s">
        <v>4</v>
      </c>
      <c r="M9" s="8" t="s">
        <v>30</v>
      </c>
      <c r="P9" s="59" t="s">
        <v>9</v>
      </c>
      <c r="Q9" s="68">
        <v>866</v>
      </c>
      <c r="R9" s="69">
        <v>139</v>
      </c>
    </row>
    <row r="10" spans="2:20">
      <c r="B10" s="33" t="s">
        <v>167</v>
      </c>
      <c r="C10" s="43" t="s">
        <v>229</v>
      </c>
      <c r="D10" s="33">
        <v>40</v>
      </c>
      <c r="E10" s="152">
        <v>6</v>
      </c>
      <c r="F10" s="153">
        <v>71.428571428571431</v>
      </c>
      <c r="G10" s="154">
        <v>2</v>
      </c>
      <c r="H10" s="154">
        <v>180</v>
      </c>
      <c r="I10" s="155">
        <v>128.57142857142856</v>
      </c>
      <c r="J10" s="153">
        <v>76.923076923076934</v>
      </c>
      <c r="K10" s="155">
        <v>138.46153846153848</v>
      </c>
      <c r="L10" s="156"/>
      <c r="M10" s="157">
        <v>285.03296703296701</v>
      </c>
      <c r="P10" s="67" t="s">
        <v>10</v>
      </c>
      <c r="Q10" s="57"/>
      <c r="R10" s="91"/>
    </row>
    <row r="11" spans="2:20">
      <c r="B11" s="34" t="s">
        <v>193</v>
      </c>
      <c r="C11" s="36" t="s">
        <v>12</v>
      </c>
      <c r="D11" s="34">
        <v>47</v>
      </c>
      <c r="E11" s="47">
        <v>12</v>
      </c>
      <c r="F11" s="49">
        <v>94.579008073817761</v>
      </c>
      <c r="G11" s="45">
        <v>4</v>
      </c>
      <c r="H11" s="45">
        <v>180</v>
      </c>
      <c r="I11" s="109">
        <v>170.242214532872</v>
      </c>
      <c r="J11" s="49">
        <v>90.4</v>
      </c>
      <c r="K11" s="109">
        <v>162.72</v>
      </c>
      <c r="L11" s="110"/>
      <c r="M11" s="111">
        <v>350.962214532872</v>
      </c>
      <c r="P11" s="60" t="s">
        <v>11</v>
      </c>
      <c r="Q11" s="58">
        <v>51</v>
      </c>
      <c r="R11" s="54"/>
    </row>
    <row r="12" spans="2:20">
      <c r="B12" s="34" t="s">
        <v>63</v>
      </c>
      <c r="C12" s="36" t="s">
        <v>14</v>
      </c>
      <c r="D12" s="34">
        <v>103</v>
      </c>
      <c r="E12" s="47">
        <v>19</v>
      </c>
      <c r="F12" s="49">
        <v>88.119953863898502</v>
      </c>
      <c r="G12" s="45">
        <v>2</v>
      </c>
      <c r="H12" s="45">
        <v>180</v>
      </c>
      <c r="I12" s="109">
        <v>158.6159169550173</v>
      </c>
      <c r="J12" s="49">
        <v>90.731707317073173</v>
      </c>
      <c r="K12" s="109">
        <v>163.3170731707317</v>
      </c>
      <c r="L12" s="110"/>
      <c r="M12" s="111">
        <v>339.93299012574903</v>
      </c>
      <c r="P12" s="60" t="s">
        <v>12</v>
      </c>
      <c r="Q12" s="58">
        <v>124</v>
      </c>
      <c r="R12" s="87"/>
    </row>
    <row r="13" spans="2:20">
      <c r="B13" s="34" t="s">
        <v>189</v>
      </c>
      <c r="C13" s="36" t="s">
        <v>12</v>
      </c>
      <c r="D13" s="34">
        <v>112</v>
      </c>
      <c r="E13" s="47">
        <v>26</v>
      </c>
      <c r="F13" s="49">
        <v>87.081891580161468</v>
      </c>
      <c r="G13" s="45">
        <v>1</v>
      </c>
      <c r="H13" s="45">
        <v>180</v>
      </c>
      <c r="I13" s="109">
        <v>156.74740484429066</v>
      </c>
      <c r="J13" s="49">
        <v>79.2</v>
      </c>
      <c r="K13" s="109">
        <v>142.56</v>
      </c>
      <c r="L13" s="110"/>
      <c r="M13" s="111">
        <v>317.30740484429066</v>
      </c>
      <c r="P13" s="60" t="s">
        <v>13</v>
      </c>
      <c r="Q13" s="58">
        <v>167</v>
      </c>
      <c r="R13" s="54">
        <v>25</v>
      </c>
    </row>
    <row r="14" spans="2:20">
      <c r="B14" s="34" t="s">
        <v>50</v>
      </c>
      <c r="C14" s="36" t="s">
        <v>12</v>
      </c>
      <c r="D14" s="34">
        <v>170</v>
      </c>
      <c r="E14" s="47">
        <v>37</v>
      </c>
      <c r="F14" s="49">
        <v>80.392156862745097</v>
      </c>
      <c r="G14" s="45">
        <v>2</v>
      </c>
      <c r="H14" s="45">
        <v>180</v>
      </c>
      <c r="I14" s="109">
        <v>144.70588235294116</v>
      </c>
      <c r="J14" s="49">
        <v>70.400000000000006</v>
      </c>
      <c r="K14" s="109">
        <v>126.72</v>
      </c>
      <c r="L14" s="110"/>
      <c r="M14" s="111">
        <v>289.42588235294113</v>
      </c>
      <c r="P14" s="60" t="s">
        <v>14</v>
      </c>
      <c r="Q14" s="58">
        <v>204</v>
      </c>
      <c r="R14" s="54"/>
    </row>
    <row r="15" spans="2:20">
      <c r="B15" s="34" t="s">
        <v>51</v>
      </c>
      <c r="C15" s="36" t="s">
        <v>13</v>
      </c>
      <c r="D15" s="34">
        <v>178</v>
      </c>
      <c r="E15" s="47">
        <v>35</v>
      </c>
      <c r="F15" s="49">
        <v>79.469434832756633</v>
      </c>
      <c r="G15" s="45">
        <v>4</v>
      </c>
      <c r="H15" s="45">
        <v>180</v>
      </c>
      <c r="I15" s="109">
        <v>143.04498269896195</v>
      </c>
      <c r="J15" s="49">
        <v>79.166666666666657</v>
      </c>
      <c r="K15" s="109">
        <v>142.5</v>
      </c>
      <c r="L15" s="110"/>
      <c r="M15" s="111">
        <v>303.54498269896192</v>
      </c>
      <c r="P15" s="60" t="s">
        <v>15</v>
      </c>
      <c r="Q15" s="58">
        <v>154</v>
      </c>
      <c r="R15" s="54"/>
    </row>
    <row r="16" spans="2:20">
      <c r="B16" s="34" t="s">
        <v>184</v>
      </c>
      <c r="C16" s="36" t="s">
        <v>11</v>
      </c>
      <c r="D16" s="34">
        <v>182</v>
      </c>
      <c r="E16" s="47">
        <v>24</v>
      </c>
      <c r="F16" s="49">
        <v>79.008073817762408</v>
      </c>
      <c r="G16" s="45">
        <v>7</v>
      </c>
      <c r="H16" s="45">
        <v>80</v>
      </c>
      <c r="I16" s="109">
        <v>63.20645905420993</v>
      </c>
      <c r="J16" s="49">
        <v>53.846153846153847</v>
      </c>
      <c r="K16" s="109">
        <v>43.076923076923073</v>
      </c>
      <c r="L16" s="110"/>
      <c r="M16" s="111">
        <v>124.28338213113301</v>
      </c>
      <c r="P16" s="60" t="s">
        <v>16</v>
      </c>
      <c r="Q16" s="58">
        <v>73</v>
      </c>
      <c r="R16" s="87"/>
    </row>
    <row r="17" spans="2:18">
      <c r="B17" s="34" t="s">
        <v>48</v>
      </c>
      <c r="C17" s="36" t="s">
        <v>17</v>
      </c>
      <c r="D17" s="34">
        <v>221</v>
      </c>
      <c r="E17" s="47">
        <v>4</v>
      </c>
      <c r="F17" s="49">
        <v>74.509803921568633</v>
      </c>
      <c r="G17" s="45">
        <v>4</v>
      </c>
      <c r="H17" s="45">
        <v>180</v>
      </c>
      <c r="I17" s="109">
        <v>134.11764705882354</v>
      </c>
      <c r="J17" s="49">
        <v>90</v>
      </c>
      <c r="K17" s="109">
        <v>162</v>
      </c>
      <c r="L17" s="110"/>
      <c r="M17" s="111">
        <v>314.11764705882354</v>
      </c>
      <c r="P17" s="60" t="s">
        <v>17</v>
      </c>
      <c r="Q17" s="58">
        <v>39</v>
      </c>
      <c r="R17" s="87"/>
    </row>
    <row r="18" spans="2:18">
      <c r="B18" s="34" t="s">
        <v>191</v>
      </c>
      <c r="C18" s="36" t="s">
        <v>13</v>
      </c>
      <c r="D18" s="34">
        <v>314</v>
      </c>
      <c r="E18" s="47">
        <v>71</v>
      </c>
      <c r="F18" s="49">
        <v>63.783160322952718</v>
      </c>
      <c r="G18" s="45">
        <v>7</v>
      </c>
      <c r="H18" s="45">
        <v>160</v>
      </c>
      <c r="I18" s="109">
        <v>102.05305651672435</v>
      </c>
      <c r="J18" s="49">
        <v>57.738095238095234</v>
      </c>
      <c r="K18" s="109">
        <v>92.380952380952365</v>
      </c>
      <c r="L18" s="110"/>
      <c r="M18" s="111">
        <v>212.43400889767673</v>
      </c>
      <c r="P18" s="60" t="s">
        <v>18</v>
      </c>
      <c r="Q18" s="58"/>
      <c r="R18" s="87"/>
    </row>
    <row r="19" spans="2:18">
      <c r="B19" s="34" t="s">
        <v>67</v>
      </c>
      <c r="C19" s="36" t="s">
        <v>13</v>
      </c>
      <c r="D19" s="34">
        <v>343</v>
      </c>
      <c r="E19" s="47">
        <v>78</v>
      </c>
      <c r="F19" s="49">
        <v>60.438292964244525</v>
      </c>
      <c r="G19" s="45">
        <v>6</v>
      </c>
      <c r="H19" s="45">
        <v>180</v>
      </c>
      <c r="I19" s="109">
        <v>108.78892733564015</v>
      </c>
      <c r="J19" s="49">
        <v>53.571428571428569</v>
      </c>
      <c r="K19" s="109">
        <v>96.428571428571431</v>
      </c>
      <c r="L19" s="110"/>
      <c r="M19" s="111">
        <v>223.2174987642116</v>
      </c>
      <c r="P19" s="85" t="s">
        <v>19</v>
      </c>
      <c r="Q19" s="86"/>
      <c r="R19" s="87"/>
    </row>
    <row r="20" spans="2:18" ht="13.5" thickBot="1">
      <c r="B20" s="34" t="s">
        <v>54</v>
      </c>
      <c r="C20" s="36" t="s">
        <v>14</v>
      </c>
      <c r="D20" s="34">
        <v>373</v>
      </c>
      <c r="E20" s="47">
        <v>80</v>
      </c>
      <c r="F20" s="49">
        <v>56.978085351787776</v>
      </c>
      <c r="G20" s="45">
        <v>19</v>
      </c>
      <c r="H20" s="45">
        <v>0</v>
      </c>
      <c r="I20" s="109">
        <v>0</v>
      </c>
      <c r="J20" s="49">
        <v>60.975609756097562</v>
      </c>
      <c r="K20" s="109">
        <v>0</v>
      </c>
      <c r="L20" s="110"/>
      <c r="M20" s="111">
        <v>18</v>
      </c>
      <c r="P20" s="88" t="s">
        <v>20</v>
      </c>
      <c r="Q20" s="89"/>
      <c r="R20" s="90"/>
    </row>
    <row r="21" spans="2:18">
      <c r="B21" s="34" t="s">
        <v>214</v>
      </c>
      <c r="C21" s="36" t="s">
        <v>13</v>
      </c>
      <c r="D21" s="34">
        <v>393</v>
      </c>
      <c r="E21" s="47">
        <v>88</v>
      </c>
      <c r="F21" s="49">
        <v>54.671280276816617</v>
      </c>
      <c r="G21" s="45">
        <v>3</v>
      </c>
      <c r="H21" s="45">
        <v>180</v>
      </c>
      <c r="I21" s="109">
        <v>98.408304498269914</v>
      </c>
      <c r="J21" s="49">
        <v>47.619047619047613</v>
      </c>
      <c r="K21" s="109">
        <v>85.714285714285708</v>
      </c>
      <c r="L21" s="110"/>
      <c r="M21" s="111">
        <v>202.12259021255562</v>
      </c>
    </row>
    <row r="22" spans="2:18">
      <c r="B22" s="34" t="s">
        <v>153</v>
      </c>
      <c r="C22" s="36" t="s">
        <v>13</v>
      </c>
      <c r="D22" s="34">
        <v>401</v>
      </c>
      <c r="E22" s="47">
        <v>91</v>
      </c>
      <c r="F22" s="49">
        <v>53.748558246828139</v>
      </c>
      <c r="G22" s="45">
        <v>5</v>
      </c>
      <c r="H22" s="45">
        <v>180</v>
      </c>
      <c r="I22" s="109">
        <v>96.747404844290656</v>
      </c>
      <c r="J22" s="49">
        <v>45.833333333333329</v>
      </c>
      <c r="K22" s="109">
        <v>82.5</v>
      </c>
      <c r="L22" s="110"/>
      <c r="M22" s="111">
        <v>197.24740484429066</v>
      </c>
    </row>
    <row r="23" spans="2:18">
      <c r="B23" s="34" t="s">
        <v>46</v>
      </c>
      <c r="C23" s="36" t="s">
        <v>15</v>
      </c>
      <c r="D23" s="34">
        <v>504</v>
      </c>
      <c r="E23" s="47">
        <v>75</v>
      </c>
      <c r="F23" s="49">
        <v>41.868512110726641</v>
      </c>
      <c r="G23" s="45">
        <v>7</v>
      </c>
      <c r="H23" s="45">
        <v>180</v>
      </c>
      <c r="I23" s="109">
        <v>75.363321799307954</v>
      </c>
      <c r="J23" s="49">
        <v>51.612903225806448</v>
      </c>
      <c r="K23" s="109">
        <v>92.903225806451616</v>
      </c>
      <c r="L23" s="110"/>
      <c r="M23" s="111">
        <v>186.26654760575957</v>
      </c>
    </row>
    <row r="24" spans="2:18">
      <c r="B24" s="34" t="s">
        <v>49</v>
      </c>
      <c r="C24" s="36" t="s">
        <v>15</v>
      </c>
      <c r="D24" s="34">
        <v>527</v>
      </c>
      <c r="E24" s="47">
        <v>79</v>
      </c>
      <c r="F24" s="49">
        <v>39.215686274509807</v>
      </c>
      <c r="G24" s="45">
        <v>6</v>
      </c>
      <c r="H24" s="45">
        <v>60</v>
      </c>
      <c r="I24" s="109">
        <v>23.529411764705884</v>
      </c>
      <c r="J24" s="49">
        <v>49.032258064516128</v>
      </c>
      <c r="K24" s="109">
        <v>29.41935483870968</v>
      </c>
      <c r="L24" s="110"/>
      <c r="M24" s="111">
        <v>70.948766603415564</v>
      </c>
    </row>
    <row r="25" spans="2:18">
      <c r="B25" s="34" t="s">
        <v>88</v>
      </c>
      <c r="C25" s="36" t="s">
        <v>17</v>
      </c>
      <c r="D25" s="34">
        <v>548</v>
      </c>
      <c r="E25" s="47">
        <v>20</v>
      </c>
      <c r="F25" s="49">
        <v>36.793540945790085</v>
      </c>
      <c r="G25" s="45">
        <v>8</v>
      </c>
      <c r="H25" s="45">
        <v>180</v>
      </c>
      <c r="I25" s="109">
        <v>66.228373702422147</v>
      </c>
      <c r="J25" s="49">
        <v>50</v>
      </c>
      <c r="K25" s="109">
        <v>90</v>
      </c>
      <c r="L25" s="110"/>
      <c r="M25" s="111">
        <v>174.22837370242215</v>
      </c>
    </row>
    <row r="26" spans="2:18">
      <c r="B26" s="34" t="s">
        <v>137</v>
      </c>
      <c r="C26" s="36" t="s">
        <v>16</v>
      </c>
      <c r="D26" s="34">
        <v>585</v>
      </c>
      <c r="E26" s="47">
        <v>31</v>
      </c>
      <c r="F26" s="49">
        <v>32.525951557093421</v>
      </c>
      <c r="G26" s="45">
        <v>3</v>
      </c>
      <c r="H26" s="45">
        <v>180</v>
      </c>
      <c r="I26" s="109">
        <v>58.546712802768162</v>
      </c>
      <c r="J26" s="49">
        <v>58.108108108108105</v>
      </c>
      <c r="K26" s="109">
        <v>104.59459459459458</v>
      </c>
      <c r="L26" s="110"/>
      <c r="M26" s="111">
        <v>181.14130739736274</v>
      </c>
    </row>
    <row r="27" spans="2:18">
      <c r="B27" s="34" t="s">
        <v>94</v>
      </c>
      <c r="C27" s="36" t="s">
        <v>13</v>
      </c>
      <c r="D27" s="34">
        <v>650</v>
      </c>
      <c r="E27" s="47">
        <v>142</v>
      </c>
      <c r="F27" s="49">
        <v>25.028835063437139</v>
      </c>
      <c r="G27" s="45">
        <v>5</v>
      </c>
      <c r="H27" s="45">
        <v>180</v>
      </c>
      <c r="I27" s="109">
        <v>45.05190311418685</v>
      </c>
      <c r="J27" s="49">
        <v>15.476190476190476</v>
      </c>
      <c r="K27" s="109">
        <v>27.857142857142858</v>
      </c>
      <c r="L27" s="110"/>
      <c r="M27" s="111">
        <v>90.909045971329704</v>
      </c>
    </row>
    <row r="28" spans="2:18">
      <c r="B28" s="34" t="s">
        <v>169</v>
      </c>
      <c r="C28" s="36" t="s">
        <v>13</v>
      </c>
      <c r="D28" s="34">
        <v>658</v>
      </c>
      <c r="E28" s="47">
        <v>145</v>
      </c>
      <c r="F28" s="49">
        <v>24.106113033448672</v>
      </c>
      <c r="G28" s="45">
        <v>9</v>
      </c>
      <c r="H28" s="45">
        <v>0</v>
      </c>
      <c r="I28" s="109">
        <v>0</v>
      </c>
      <c r="J28" s="49">
        <v>13.690476190476192</v>
      </c>
      <c r="K28" s="109">
        <v>0</v>
      </c>
      <c r="L28" s="110"/>
      <c r="M28" s="111">
        <v>18</v>
      </c>
    </row>
    <row r="29" spans="2:18">
      <c r="B29" s="34" t="s">
        <v>241</v>
      </c>
      <c r="C29" s="36" t="s">
        <v>16</v>
      </c>
      <c r="D29" s="34">
        <v>718</v>
      </c>
      <c r="E29" s="47">
        <v>54</v>
      </c>
      <c r="F29" s="49">
        <v>17.185697808535178</v>
      </c>
      <c r="G29" s="45">
        <v>7</v>
      </c>
      <c r="H29" s="45">
        <v>0</v>
      </c>
      <c r="I29" s="109">
        <v>0</v>
      </c>
      <c r="J29" s="49">
        <v>27.027027027027028</v>
      </c>
      <c r="K29" s="109">
        <v>0</v>
      </c>
      <c r="L29" s="110"/>
      <c r="M29" s="111">
        <v>18</v>
      </c>
    </row>
    <row r="30" spans="2:18">
      <c r="B30" s="34" t="s">
        <v>60</v>
      </c>
      <c r="C30" s="36" t="s">
        <v>12</v>
      </c>
      <c r="D30" s="34">
        <v>734</v>
      </c>
      <c r="E30" s="47">
        <v>109</v>
      </c>
      <c r="F30" s="49">
        <v>15.340253748558247</v>
      </c>
      <c r="G30" s="45">
        <v>4</v>
      </c>
      <c r="H30" s="45">
        <v>180</v>
      </c>
      <c r="I30" s="109">
        <v>27.612456747404845</v>
      </c>
      <c r="J30" s="49">
        <v>12.8</v>
      </c>
      <c r="K30" s="109">
        <v>23.04</v>
      </c>
      <c r="L30" s="110"/>
      <c r="M30" s="111">
        <v>68.652456747404841</v>
      </c>
    </row>
    <row r="31" spans="2:18">
      <c r="B31" s="34" t="s">
        <v>96</v>
      </c>
      <c r="C31" s="36" t="s">
        <v>17</v>
      </c>
      <c r="D31" s="34">
        <v>762</v>
      </c>
      <c r="E31" s="47">
        <v>29</v>
      </c>
      <c r="F31" s="49">
        <v>12.110726643598616</v>
      </c>
      <c r="G31" s="45">
        <v>2</v>
      </c>
      <c r="H31" s="45">
        <v>180</v>
      </c>
      <c r="I31" s="109">
        <v>21.799307958477506</v>
      </c>
      <c r="J31" s="49">
        <v>27.5</v>
      </c>
      <c r="K31" s="109">
        <v>49.5</v>
      </c>
      <c r="L31" s="110"/>
      <c r="M31" s="111">
        <v>89.299307958477499</v>
      </c>
    </row>
    <row r="32" spans="2:18">
      <c r="B32" s="34" t="s">
        <v>53</v>
      </c>
      <c r="C32" s="36" t="s">
        <v>11</v>
      </c>
      <c r="D32" s="34">
        <v>794</v>
      </c>
      <c r="E32" s="47">
        <v>49</v>
      </c>
      <c r="F32" s="49">
        <v>8.419838523644751</v>
      </c>
      <c r="G32" s="45">
        <v>7</v>
      </c>
      <c r="H32" s="45">
        <v>0</v>
      </c>
      <c r="I32" s="109">
        <v>0</v>
      </c>
      <c r="J32" s="49">
        <v>5.7692307692307692</v>
      </c>
      <c r="K32" s="109">
        <v>0</v>
      </c>
      <c r="L32" s="110"/>
      <c r="M32" s="111">
        <v>18</v>
      </c>
    </row>
    <row r="33" spans="2:13">
      <c r="B33" s="34" t="s">
        <v>140</v>
      </c>
      <c r="C33" s="36" t="s">
        <v>11</v>
      </c>
      <c r="D33" s="34">
        <v>840</v>
      </c>
      <c r="E33" s="47">
        <v>51</v>
      </c>
      <c r="F33" s="49">
        <v>3.1141868512110724</v>
      </c>
      <c r="G33" s="45">
        <v>4</v>
      </c>
      <c r="H33" s="45">
        <v>180</v>
      </c>
      <c r="I33" s="109">
        <v>5.6055363321799305</v>
      </c>
      <c r="J33" s="49">
        <v>1.9230769230769231</v>
      </c>
      <c r="K33" s="109">
        <v>3.4615384615384617</v>
      </c>
      <c r="L33" s="110"/>
      <c r="M33" s="111">
        <v>27.06707479371839</v>
      </c>
    </row>
    <row r="34" spans="2:13" ht="13.5" thickBot="1">
      <c r="B34" s="35" t="s">
        <v>70</v>
      </c>
      <c r="C34" s="37" t="s">
        <v>13</v>
      </c>
      <c r="D34" s="35">
        <v>0</v>
      </c>
      <c r="E34" s="48">
        <v>0</v>
      </c>
      <c r="F34" s="50"/>
      <c r="G34" s="51">
        <v>2</v>
      </c>
      <c r="H34" s="51">
        <v>0</v>
      </c>
      <c r="I34" s="106">
        <v>0</v>
      </c>
      <c r="J34" s="50"/>
      <c r="K34" s="106">
        <v>0</v>
      </c>
      <c r="L34" s="107"/>
      <c r="M34" s="108">
        <v>18</v>
      </c>
    </row>
    <row r="35" spans="2:13">
      <c r="I35" s="78"/>
      <c r="J35" s="72"/>
      <c r="K35" s="78"/>
      <c r="L35" s="78"/>
      <c r="M35" s="78"/>
    </row>
    <row r="36" spans="2:13">
      <c r="B36" s="99" t="s">
        <v>106</v>
      </c>
      <c r="F36" s="7"/>
      <c r="I36" s="78"/>
      <c r="J36" s="7"/>
      <c r="K36" s="78"/>
      <c r="L36" s="78"/>
      <c r="M36" s="78"/>
    </row>
    <row r="37" spans="2:13">
      <c r="B37" s="101" t="s">
        <v>26</v>
      </c>
      <c r="C37" s="100"/>
      <c r="D37" s="102" t="s">
        <v>122</v>
      </c>
      <c r="E37" s="100"/>
      <c r="F37" s="100"/>
      <c r="G37" s="100"/>
      <c r="H37" s="100"/>
      <c r="I37" s="100"/>
      <c r="J37" s="100"/>
      <c r="K37" s="100"/>
      <c r="L37" s="78"/>
      <c r="M37" s="78"/>
    </row>
    <row r="38" spans="2:13">
      <c r="B38" s="101" t="s">
        <v>25</v>
      </c>
      <c r="D38" s="103" t="s">
        <v>123</v>
      </c>
      <c r="F38" s="7"/>
      <c r="I38" s="78"/>
      <c r="J38" s="7"/>
      <c r="K38" s="78"/>
      <c r="L38" s="78"/>
      <c r="M38" s="78"/>
    </row>
    <row r="39" spans="2:13">
      <c r="B39" s="101" t="s">
        <v>24</v>
      </c>
      <c r="D39" s="103" t="s">
        <v>124</v>
      </c>
      <c r="F39" s="7"/>
      <c r="I39" s="78"/>
      <c r="J39" s="7"/>
      <c r="K39" s="78"/>
      <c r="L39" s="78"/>
      <c r="M39" s="78"/>
    </row>
    <row r="40" spans="2:13">
      <c r="B40" s="101" t="s">
        <v>31</v>
      </c>
      <c r="D40" s="103" t="s">
        <v>129</v>
      </c>
      <c r="F40" s="7"/>
      <c r="I40" s="78"/>
      <c r="J40" s="7"/>
      <c r="K40" s="78"/>
      <c r="L40" s="78"/>
      <c r="M40" s="78"/>
    </row>
    <row r="41" spans="2:13">
      <c r="B41" s="101" t="s">
        <v>34</v>
      </c>
      <c r="D41" s="103" t="s">
        <v>277</v>
      </c>
      <c r="F41" s="7"/>
      <c r="I41" s="78"/>
      <c r="J41" s="7"/>
      <c r="K41" s="78"/>
      <c r="L41" s="78"/>
      <c r="M41" s="78"/>
    </row>
    <row r="42" spans="2:13">
      <c r="B42" s="101" t="s">
        <v>76</v>
      </c>
      <c r="D42" s="103" t="s">
        <v>127</v>
      </c>
      <c r="F42" s="7"/>
      <c r="I42" s="78"/>
      <c r="J42" s="7"/>
      <c r="K42" s="78"/>
      <c r="L42" s="78"/>
      <c r="M42" s="78"/>
    </row>
    <row r="43" spans="2:13">
      <c r="B43" s="101" t="s">
        <v>77</v>
      </c>
      <c r="D43" s="103" t="s">
        <v>128</v>
      </c>
      <c r="F43" s="7"/>
      <c r="I43" s="78"/>
      <c r="J43" s="7"/>
      <c r="K43" s="78"/>
      <c r="L43" s="78"/>
      <c r="M43" s="78"/>
    </row>
    <row r="44" spans="2:13">
      <c r="B44" s="101" t="s">
        <v>32</v>
      </c>
      <c r="D44" s="103" t="s">
        <v>130</v>
      </c>
      <c r="F44" s="7"/>
      <c r="I44" s="78"/>
      <c r="J44" s="7"/>
      <c r="K44" s="78"/>
      <c r="L44" s="78"/>
      <c r="M44" s="78"/>
    </row>
    <row r="45" spans="2:13">
      <c r="B45" s="101" t="s">
        <v>78</v>
      </c>
      <c r="D45" s="103" t="s">
        <v>131</v>
      </c>
      <c r="F45" s="7"/>
      <c r="I45" s="78"/>
      <c r="J45" s="7"/>
      <c r="K45" s="78"/>
      <c r="L45" s="78"/>
      <c r="M45" s="78"/>
    </row>
    <row r="46" spans="2:13">
      <c r="B46" s="101" t="s">
        <v>4</v>
      </c>
      <c r="D46" s="103" t="s">
        <v>132</v>
      </c>
      <c r="F46" s="7"/>
      <c r="I46" s="78"/>
      <c r="J46" s="7"/>
      <c r="K46" s="78"/>
      <c r="L46" s="78"/>
      <c r="M46" s="78"/>
    </row>
    <row r="47" spans="2:13">
      <c r="B47" s="101" t="s">
        <v>30</v>
      </c>
      <c r="D47" s="103" t="s">
        <v>135</v>
      </c>
      <c r="F47" s="7"/>
      <c r="I47" s="78"/>
      <c r="J47" s="7"/>
      <c r="K47" s="78"/>
      <c r="L47" s="78"/>
      <c r="M47" s="78"/>
    </row>
    <row r="48" spans="2:13">
      <c r="I48" s="78"/>
      <c r="K48" s="78"/>
      <c r="L48" s="78"/>
      <c r="M48" s="78"/>
    </row>
    <row r="49" spans="9:13">
      <c r="I49" s="78"/>
      <c r="K49" s="78"/>
      <c r="L49" s="78"/>
      <c r="M49" s="78"/>
    </row>
    <row r="50" spans="9:13">
      <c r="I50" s="78"/>
      <c r="K50" s="78"/>
      <c r="L50" s="78"/>
      <c r="M50" s="78"/>
    </row>
    <row r="51" spans="9:13">
      <c r="I51" s="78"/>
      <c r="K51" s="78"/>
      <c r="L51" s="78"/>
      <c r="M51" s="78"/>
    </row>
    <row r="52" spans="9:13">
      <c r="I52" s="78"/>
      <c r="K52" s="78"/>
      <c r="L52" s="78"/>
      <c r="M52" s="78"/>
    </row>
    <row r="53" spans="9:13">
      <c r="I53" s="78"/>
      <c r="K53" s="78"/>
      <c r="L53" s="78"/>
      <c r="M53" s="78"/>
    </row>
    <row r="54" spans="9:13">
      <c r="I54" s="78"/>
      <c r="K54" s="78"/>
      <c r="L54" s="78"/>
      <c r="M54" s="78"/>
    </row>
    <row r="55" spans="9:13">
      <c r="I55" s="78"/>
      <c r="K55" s="78"/>
      <c r="L55" s="78"/>
      <c r="M55" s="78"/>
    </row>
    <row r="56" spans="9:13">
      <c r="I56" s="78"/>
      <c r="K56" s="78"/>
      <c r="L56" s="78"/>
      <c r="M56" s="78"/>
    </row>
    <row r="57" spans="9:13">
      <c r="K57" s="78"/>
      <c r="L57" s="78"/>
      <c r="M57" s="78"/>
    </row>
    <row r="58" spans="9:13">
      <c r="K58" s="78"/>
      <c r="L58" s="78"/>
      <c r="M58" s="78"/>
    </row>
  </sheetData>
  <mergeCells count="5">
    <mergeCell ref="C6:P6"/>
    <mergeCell ref="C2:D2"/>
    <mergeCell ref="C3:F3"/>
    <mergeCell ref="C4:J4"/>
    <mergeCell ref="C5:P5"/>
  </mergeCells>
  <phoneticPr fontId="2" type="noConversion"/>
  <dataValidations count="3">
    <dataValidation type="list" allowBlank="1" showInputMessage="1" showErrorMessage="1" sqref="K7 K10:K16">
      <formula1>Atleta_F</formula1>
    </dataValidation>
    <dataValidation type="list" allowBlank="1" showInputMessage="1" showErrorMessage="1" sqref="K17:K30">
      <formula1>Atleta_M</formula1>
    </dataValidation>
    <dataValidation type="list" allowBlank="1" showInputMessage="1" showErrorMessage="1" sqref="C3:F3">
      <formula1>Tipo_Gara</formula1>
    </dataValidation>
  </dataValidations>
  <pageMargins left="0.28999999999999998" right="0.28000000000000003" top="0.31" bottom="0.16" header="0.21" footer="7.0000000000000007E-2"/>
  <pageSetup paperSize="9" scale="94" orientation="landscape" horizontalDpi="1200" verticalDpi="1200" r:id="rId1"/>
  <headerFooter alignWithMargins="0"/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>
  <sheetPr codeName="Sheet57" enableFormatConditionsCalculation="0">
    <tabColor indexed="43"/>
    <pageSetUpPr fitToPage="1"/>
  </sheetPr>
  <dimension ref="B1:T71"/>
  <sheetViews>
    <sheetView workbookViewId="0"/>
  </sheetViews>
  <sheetFormatPr defaultRowHeight="12.75"/>
  <cols>
    <col min="1" max="1" width="2.140625" customWidth="1"/>
    <col min="2" max="2" width="31.7109375" customWidth="1"/>
    <col min="3" max="3" width="6.42578125" style="1" customWidth="1"/>
    <col min="4" max="10" width="6.42578125" customWidth="1"/>
    <col min="11" max="11" width="7.28515625" customWidth="1"/>
    <col min="12" max="13" width="6.42578125" customWidth="1"/>
    <col min="14" max="14" width="3.42578125" customWidth="1"/>
    <col min="15" max="15" width="3.5703125" customWidth="1"/>
    <col min="17" max="17" width="9" customWidth="1"/>
    <col min="18" max="18" width="10.85546875" customWidth="1"/>
    <col min="19" max="19" width="1.85546875" customWidth="1"/>
    <col min="20" max="20" width="11.85546875" customWidth="1"/>
  </cols>
  <sheetData>
    <row r="1" spans="2:20" ht="8.25" customHeight="1">
      <c r="C1"/>
    </row>
    <row r="2" spans="2:20">
      <c r="B2" t="s">
        <v>5</v>
      </c>
      <c r="C2" s="346">
        <v>41826</v>
      </c>
      <c r="D2" s="346"/>
      <c r="H2" t="s">
        <v>125</v>
      </c>
      <c r="J2" t="s">
        <v>134</v>
      </c>
      <c r="T2" s="2" t="s">
        <v>121</v>
      </c>
    </row>
    <row r="3" spans="2:20">
      <c r="B3" t="s">
        <v>2</v>
      </c>
      <c r="C3" s="347" t="s">
        <v>156</v>
      </c>
      <c r="D3" s="348"/>
      <c r="E3" s="348"/>
      <c r="F3" s="349"/>
      <c r="G3" s="6"/>
      <c r="H3" s="112">
        <v>100</v>
      </c>
      <c r="I3" s="6"/>
      <c r="J3" s="70">
        <v>10</v>
      </c>
    </row>
    <row r="4" spans="2:20">
      <c r="B4" t="s">
        <v>6</v>
      </c>
      <c r="C4" s="345" t="s">
        <v>313</v>
      </c>
      <c r="D4" s="345"/>
      <c r="E4" s="345"/>
      <c r="F4" s="345"/>
      <c r="G4" s="345"/>
      <c r="H4" s="345"/>
      <c r="I4" s="345"/>
      <c r="J4" s="345"/>
    </row>
    <row r="5" spans="2:20">
      <c r="B5" t="s">
        <v>7</v>
      </c>
      <c r="C5" s="344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</row>
    <row r="6" spans="2:20">
      <c r="B6" t="s">
        <v>79</v>
      </c>
      <c r="C6" s="344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</row>
    <row r="7" spans="2:20" ht="13.5" thickBot="1">
      <c r="C7"/>
    </row>
    <row r="8" spans="2:20" ht="13.5" thickBot="1">
      <c r="B8" s="2" t="s">
        <v>133</v>
      </c>
      <c r="C8" s="2"/>
      <c r="D8" s="2"/>
      <c r="E8" s="2"/>
      <c r="F8" s="2"/>
      <c r="G8" s="2"/>
      <c r="H8" s="2"/>
      <c r="I8" s="2"/>
      <c r="J8" s="2"/>
      <c r="P8" s="59" t="s">
        <v>8</v>
      </c>
      <c r="Q8" s="56" t="s">
        <v>119</v>
      </c>
      <c r="R8" s="55" t="s">
        <v>120</v>
      </c>
    </row>
    <row r="9" spans="2:20" ht="13.5" thickBot="1">
      <c r="B9" s="25" t="s">
        <v>22</v>
      </c>
      <c r="C9" s="11" t="s">
        <v>26</v>
      </c>
      <c r="D9" s="25" t="s">
        <v>25</v>
      </c>
      <c r="E9" s="11" t="s">
        <v>24</v>
      </c>
      <c r="F9" s="25" t="s">
        <v>31</v>
      </c>
      <c r="G9" s="10" t="s">
        <v>34</v>
      </c>
      <c r="H9" s="10" t="s">
        <v>76</v>
      </c>
      <c r="I9" s="11" t="s">
        <v>77</v>
      </c>
      <c r="J9" s="25" t="s">
        <v>32</v>
      </c>
      <c r="K9" s="11" t="s">
        <v>78</v>
      </c>
      <c r="L9" s="8" t="s">
        <v>4</v>
      </c>
      <c r="M9" s="8" t="s">
        <v>30</v>
      </c>
      <c r="P9" s="59" t="s">
        <v>9</v>
      </c>
      <c r="Q9" s="68">
        <v>307</v>
      </c>
      <c r="R9" s="69"/>
    </row>
    <row r="10" spans="2:20" ht="13.5" thickBot="1">
      <c r="B10" s="166" t="s">
        <v>56</v>
      </c>
      <c r="C10" s="167" t="s">
        <v>16</v>
      </c>
      <c r="D10" s="166">
        <v>91</v>
      </c>
      <c r="E10" s="168">
        <v>7</v>
      </c>
      <c r="F10" s="169">
        <v>70.454545454545453</v>
      </c>
      <c r="G10" s="170">
        <v>3</v>
      </c>
      <c r="H10" s="170">
        <v>100</v>
      </c>
      <c r="I10" s="171">
        <v>70.454545454545453</v>
      </c>
      <c r="J10" s="169">
        <v>80.555555555555557</v>
      </c>
      <c r="K10" s="171">
        <v>80.555555555555557</v>
      </c>
      <c r="L10" s="172"/>
      <c r="M10" s="160">
        <v>161.01010101010101</v>
      </c>
      <c r="P10" s="67" t="s">
        <v>10</v>
      </c>
      <c r="Q10" s="57"/>
      <c r="R10" s="91"/>
    </row>
    <row r="11" spans="2:20">
      <c r="F11" s="7"/>
      <c r="I11" s="78"/>
      <c r="J11" s="7"/>
      <c r="K11" s="78"/>
      <c r="L11" s="78"/>
      <c r="M11" s="78"/>
      <c r="P11" s="60" t="s">
        <v>11</v>
      </c>
      <c r="Q11" s="58"/>
      <c r="R11" s="54"/>
    </row>
    <row r="12" spans="2:20">
      <c r="B12" s="99" t="s">
        <v>106</v>
      </c>
      <c r="F12" s="7"/>
      <c r="I12" s="78"/>
      <c r="J12" s="7"/>
      <c r="K12" s="78"/>
      <c r="L12" s="78"/>
      <c r="M12" s="78"/>
      <c r="P12" s="60" t="s">
        <v>12</v>
      </c>
      <c r="Q12" s="58"/>
      <c r="R12" s="87"/>
    </row>
    <row r="13" spans="2:20">
      <c r="B13" s="101" t="s">
        <v>26</v>
      </c>
      <c r="C13" s="100"/>
      <c r="D13" s="102" t="s">
        <v>122</v>
      </c>
      <c r="E13" s="100"/>
      <c r="F13" s="100"/>
      <c r="G13" s="100"/>
      <c r="H13" s="100"/>
      <c r="I13" s="100"/>
      <c r="J13" s="100"/>
      <c r="K13" s="100"/>
      <c r="L13" s="100"/>
      <c r="M13" s="78"/>
      <c r="P13" s="60" t="s">
        <v>13</v>
      </c>
      <c r="Q13" s="58"/>
      <c r="R13" s="87"/>
    </row>
    <row r="14" spans="2:20">
      <c r="B14" s="101" t="s">
        <v>25</v>
      </c>
      <c r="D14" s="103" t="s">
        <v>123</v>
      </c>
      <c r="F14" s="7"/>
      <c r="I14" s="78"/>
      <c r="J14" s="7"/>
      <c r="K14" s="78"/>
      <c r="L14" s="78"/>
      <c r="M14" s="78"/>
      <c r="P14" s="60" t="s">
        <v>14</v>
      </c>
      <c r="Q14" s="58"/>
      <c r="R14" s="54"/>
    </row>
    <row r="15" spans="2:20">
      <c r="B15" s="101" t="s">
        <v>24</v>
      </c>
      <c r="D15" s="103" t="s">
        <v>124</v>
      </c>
      <c r="F15" s="7"/>
      <c r="I15" s="78"/>
      <c r="J15" s="7"/>
      <c r="K15" s="78"/>
      <c r="L15" s="78"/>
      <c r="M15" s="78"/>
      <c r="P15" s="60" t="s">
        <v>15</v>
      </c>
      <c r="Q15" s="58"/>
      <c r="R15" s="54"/>
    </row>
    <row r="16" spans="2:20">
      <c r="B16" s="101" t="s">
        <v>31</v>
      </c>
      <c r="D16" s="103" t="s">
        <v>129</v>
      </c>
      <c r="F16" s="7"/>
      <c r="I16" s="78"/>
      <c r="J16" s="7"/>
      <c r="K16" s="78"/>
      <c r="L16" s="78"/>
      <c r="M16" s="78"/>
      <c r="P16" s="60" t="s">
        <v>16</v>
      </c>
      <c r="Q16" s="58">
        <v>35</v>
      </c>
      <c r="R16" s="87"/>
    </row>
    <row r="17" spans="2:18">
      <c r="B17" s="101" t="s">
        <v>34</v>
      </c>
      <c r="D17" s="103" t="s">
        <v>277</v>
      </c>
      <c r="F17" s="7"/>
      <c r="I17" s="78"/>
      <c r="J17" s="7"/>
      <c r="K17" s="78"/>
      <c r="L17" s="78"/>
      <c r="M17" s="78"/>
      <c r="P17" s="60" t="s">
        <v>17</v>
      </c>
      <c r="Q17" s="58"/>
      <c r="R17" s="87"/>
    </row>
    <row r="18" spans="2:18">
      <c r="B18" s="101" t="s">
        <v>76</v>
      </c>
      <c r="D18" s="103" t="s">
        <v>127</v>
      </c>
      <c r="F18" s="7"/>
      <c r="I18" s="78"/>
      <c r="J18" s="7"/>
      <c r="K18" s="78"/>
      <c r="L18" s="78"/>
      <c r="M18" s="78"/>
      <c r="P18" s="60" t="s">
        <v>18</v>
      </c>
      <c r="Q18" s="58"/>
      <c r="R18" s="87"/>
    </row>
    <row r="19" spans="2:18">
      <c r="B19" s="101" t="s">
        <v>77</v>
      </c>
      <c r="D19" s="103" t="s">
        <v>128</v>
      </c>
      <c r="F19" s="7"/>
      <c r="I19" s="78"/>
      <c r="J19" s="7"/>
      <c r="K19" s="78"/>
      <c r="L19" s="78"/>
      <c r="M19" s="78"/>
      <c r="P19" s="85" t="s">
        <v>19</v>
      </c>
      <c r="Q19" s="86"/>
      <c r="R19" s="87"/>
    </row>
    <row r="20" spans="2:18" ht="13.5" thickBot="1">
      <c r="B20" s="101" t="s">
        <v>32</v>
      </c>
      <c r="D20" s="103" t="s">
        <v>130</v>
      </c>
      <c r="F20" s="7"/>
      <c r="I20" s="78"/>
      <c r="J20" s="7"/>
      <c r="K20" s="78"/>
      <c r="L20" s="78"/>
      <c r="M20" s="78"/>
      <c r="P20" s="88" t="s">
        <v>20</v>
      </c>
      <c r="Q20" s="89"/>
      <c r="R20" s="90"/>
    </row>
    <row r="21" spans="2:18">
      <c r="B21" s="101" t="s">
        <v>78</v>
      </c>
      <c r="D21" s="103" t="s">
        <v>131</v>
      </c>
      <c r="F21" s="7"/>
      <c r="I21" s="78"/>
      <c r="J21" s="7"/>
      <c r="K21" s="78"/>
      <c r="L21" s="78"/>
      <c r="M21" s="78"/>
    </row>
    <row r="22" spans="2:18">
      <c r="B22" s="101" t="s">
        <v>4</v>
      </c>
      <c r="D22" s="103" t="s">
        <v>132</v>
      </c>
      <c r="F22" s="7"/>
      <c r="I22" s="78"/>
      <c r="J22" s="7"/>
      <c r="K22" s="78"/>
      <c r="L22" s="78"/>
      <c r="M22" s="78"/>
    </row>
    <row r="23" spans="2:18">
      <c r="B23" s="101" t="s">
        <v>30</v>
      </c>
      <c r="D23" s="103" t="s">
        <v>135</v>
      </c>
      <c r="F23" s="7"/>
      <c r="I23" s="78"/>
      <c r="J23" s="7"/>
      <c r="K23" s="78"/>
      <c r="L23" s="78"/>
      <c r="M23" s="78"/>
    </row>
    <row r="24" spans="2:18">
      <c r="F24" s="7"/>
      <c r="I24" s="78"/>
      <c r="J24" s="7"/>
      <c r="K24" s="78"/>
      <c r="L24" s="78"/>
      <c r="M24" s="78"/>
    </row>
    <row r="25" spans="2:18">
      <c r="F25" s="7"/>
      <c r="I25" s="78"/>
      <c r="J25" s="7"/>
      <c r="K25" s="78"/>
      <c r="L25" s="78"/>
      <c r="M25" s="78"/>
    </row>
    <row r="26" spans="2:18">
      <c r="F26" s="7"/>
      <c r="I26" s="78"/>
      <c r="J26" s="7"/>
      <c r="K26" s="78"/>
      <c r="L26" s="78"/>
      <c r="M26" s="78"/>
    </row>
    <row r="27" spans="2:18">
      <c r="F27" s="7"/>
      <c r="I27" s="78"/>
      <c r="J27" s="7"/>
      <c r="K27" s="78"/>
      <c r="L27" s="78"/>
      <c r="M27" s="78"/>
    </row>
    <row r="28" spans="2:18">
      <c r="F28" s="7"/>
      <c r="I28" s="78"/>
      <c r="J28" s="7"/>
      <c r="K28" s="78"/>
      <c r="L28" s="78"/>
      <c r="M28" s="78"/>
    </row>
    <row r="29" spans="2:18">
      <c r="F29" s="7"/>
      <c r="I29" s="78"/>
      <c r="J29" s="7"/>
      <c r="K29" s="78"/>
      <c r="L29" s="78"/>
      <c r="M29" s="78"/>
    </row>
    <row r="30" spans="2:18">
      <c r="F30" s="7"/>
      <c r="I30" s="78"/>
      <c r="J30" s="7"/>
      <c r="K30" s="78"/>
      <c r="L30" s="78"/>
      <c r="M30" s="78"/>
    </row>
    <row r="31" spans="2:18">
      <c r="F31" s="7"/>
      <c r="I31" s="78"/>
      <c r="J31" s="7"/>
      <c r="K31" s="78"/>
      <c r="L31" s="78"/>
      <c r="M31" s="78"/>
    </row>
    <row r="32" spans="2:18">
      <c r="F32" s="7"/>
      <c r="I32" s="78"/>
      <c r="J32" s="7"/>
      <c r="K32" s="78"/>
      <c r="L32" s="78"/>
      <c r="M32" s="78"/>
    </row>
    <row r="33" spans="6:13">
      <c r="F33" s="7"/>
      <c r="I33" s="78"/>
      <c r="J33" s="7"/>
      <c r="K33" s="78"/>
      <c r="L33" s="78"/>
      <c r="M33" s="78"/>
    </row>
    <row r="34" spans="6:13">
      <c r="F34" s="7"/>
      <c r="I34" s="78"/>
      <c r="J34" s="7"/>
      <c r="K34" s="78"/>
      <c r="L34" s="78"/>
      <c r="M34" s="78"/>
    </row>
    <row r="35" spans="6:13">
      <c r="F35" s="7"/>
      <c r="I35" s="78"/>
      <c r="J35" s="7"/>
      <c r="K35" s="78"/>
      <c r="L35" s="78"/>
      <c r="M35" s="78"/>
    </row>
    <row r="36" spans="6:13">
      <c r="F36" s="7"/>
      <c r="I36" s="78"/>
      <c r="J36" s="7"/>
      <c r="K36" s="78"/>
      <c r="L36" s="78"/>
      <c r="M36" s="78"/>
    </row>
    <row r="37" spans="6:13">
      <c r="F37" s="7"/>
      <c r="I37" s="78"/>
      <c r="J37" s="7"/>
      <c r="K37" s="78"/>
      <c r="L37" s="78"/>
      <c r="M37" s="78"/>
    </row>
    <row r="38" spans="6:13">
      <c r="F38" s="7"/>
      <c r="I38" s="78"/>
      <c r="J38" s="7"/>
      <c r="K38" s="78"/>
      <c r="L38" s="78"/>
      <c r="M38" s="78"/>
    </row>
    <row r="39" spans="6:13">
      <c r="F39" s="7"/>
      <c r="I39" s="78"/>
      <c r="J39" s="7"/>
      <c r="K39" s="78"/>
      <c r="L39" s="78"/>
      <c r="M39" s="78"/>
    </row>
    <row r="40" spans="6:13">
      <c r="I40" s="78"/>
      <c r="J40" s="72"/>
      <c r="K40" s="78"/>
      <c r="L40" s="78"/>
      <c r="M40" s="78"/>
    </row>
    <row r="41" spans="6:13">
      <c r="I41" s="78"/>
      <c r="J41" s="72"/>
      <c r="K41" s="78"/>
      <c r="L41" s="78"/>
      <c r="M41" s="78"/>
    </row>
    <row r="42" spans="6:13">
      <c r="I42" s="78"/>
      <c r="J42" s="72"/>
      <c r="K42" s="78"/>
      <c r="L42" s="78"/>
      <c r="M42" s="78"/>
    </row>
    <row r="43" spans="6:13">
      <c r="I43" s="78"/>
      <c r="J43" s="72"/>
      <c r="K43" s="78"/>
      <c r="L43" s="78"/>
      <c r="M43" s="78"/>
    </row>
    <row r="44" spans="6:13">
      <c r="I44" s="78"/>
      <c r="J44" s="72"/>
      <c r="K44" s="78"/>
      <c r="L44" s="78"/>
      <c r="M44" s="78"/>
    </row>
    <row r="45" spans="6:13">
      <c r="I45" s="78"/>
      <c r="J45" s="72"/>
      <c r="K45" s="78"/>
      <c r="L45" s="78"/>
      <c r="M45" s="78"/>
    </row>
    <row r="46" spans="6:13">
      <c r="I46" s="78"/>
      <c r="J46" s="72"/>
      <c r="K46" s="78"/>
      <c r="L46" s="78"/>
      <c r="M46" s="78"/>
    </row>
    <row r="47" spans="6:13">
      <c r="I47" s="78"/>
      <c r="J47" s="72"/>
      <c r="K47" s="78"/>
      <c r="L47" s="78"/>
      <c r="M47" s="78"/>
    </row>
    <row r="48" spans="6:13">
      <c r="I48" s="78"/>
      <c r="J48" s="72"/>
      <c r="K48" s="78"/>
      <c r="L48" s="78"/>
      <c r="M48" s="78"/>
    </row>
    <row r="49" spans="9:13">
      <c r="I49" s="78"/>
      <c r="J49" s="72"/>
      <c r="K49" s="78"/>
      <c r="L49" s="78"/>
      <c r="M49" s="78"/>
    </row>
    <row r="50" spans="9:13">
      <c r="I50" s="78"/>
      <c r="J50" s="72"/>
      <c r="K50" s="78"/>
      <c r="L50" s="78"/>
      <c r="M50" s="78"/>
    </row>
    <row r="51" spans="9:13">
      <c r="I51" s="78"/>
      <c r="J51" s="72"/>
      <c r="K51" s="78"/>
      <c r="L51" s="78"/>
      <c r="M51" s="78"/>
    </row>
    <row r="52" spans="9:13">
      <c r="I52" s="78"/>
      <c r="K52" s="78"/>
      <c r="L52" s="78"/>
      <c r="M52" s="78"/>
    </row>
    <row r="53" spans="9:13">
      <c r="I53" s="78"/>
      <c r="K53" s="78"/>
      <c r="L53" s="78"/>
      <c r="M53" s="78"/>
    </row>
    <row r="54" spans="9:13">
      <c r="I54" s="78"/>
      <c r="K54" s="78"/>
      <c r="L54" s="78"/>
      <c r="M54" s="78"/>
    </row>
    <row r="55" spans="9:13">
      <c r="I55" s="78"/>
      <c r="K55" s="78"/>
      <c r="L55" s="78"/>
      <c r="M55" s="78"/>
    </row>
    <row r="56" spans="9:13">
      <c r="I56" s="78"/>
      <c r="K56" s="78"/>
      <c r="L56" s="78"/>
      <c r="M56" s="78"/>
    </row>
    <row r="57" spans="9:13">
      <c r="I57" s="78"/>
      <c r="K57" s="78"/>
      <c r="L57" s="78"/>
      <c r="M57" s="78"/>
    </row>
    <row r="58" spans="9:13">
      <c r="I58" s="78"/>
      <c r="K58" s="78"/>
      <c r="L58" s="78"/>
      <c r="M58" s="78"/>
    </row>
    <row r="59" spans="9:13">
      <c r="I59" s="78"/>
      <c r="K59" s="78"/>
      <c r="L59" s="78"/>
      <c r="M59" s="78"/>
    </row>
    <row r="60" spans="9:13">
      <c r="I60" s="78"/>
      <c r="K60" s="78"/>
      <c r="L60" s="78"/>
      <c r="M60" s="78"/>
    </row>
    <row r="61" spans="9:13">
      <c r="I61" s="78"/>
      <c r="K61" s="78"/>
      <c r="L61" s="78"/>
      <c r="M61" s="78"/>
    </row>
    <row r="62" spans="9:13">
      <c r="I62" s="78"/>
      <c r="K62" s="78"/>
      <c r="L62" s="78"/>
      <c r="M62" s="78"/>
    </row>
    <row r="63" spans="9:13">
      <c r="I63" s="78"/>
      <c r="K63" s="78"/>
      <c r="L63" s="78"/>
      <c r="M63" s="78"/>
    </row>
    <row r="64" spans="9:13">
      <c r="I64" s="78"/>
      <c r="K64" s="78"/>
      <c r="L64" s="78"/>
      <c r="M64" s="78"/>
    </row>
    <row r="65" spans="9:13">
      <c r="I65" s="78"/>
      <c r="K65" s="78"/>
      <c r="L65" s="78"/>
      <c r="M65" s="78"/>
    </row>
    <row r="66" spans="9:13">
      <c r="I66" s="78"/>
      <c r="K66" s="78"/>
      <c r="L66" s="78"/>
      <c r="M66" s="78"/>
    </row>
    <row r="67" spans="9:13">
      <c r="I67" s="78"/>
      <c r="K67" s="78"/>
      <c r="L67" s="78"/>
      <c r="M67" s="78"/>
    </row>
    <row r="68" spans="9:13">
      <c r="I68" s="78"/>
      <c r="K68" s="78"/>
      <c r="L68" s="78"/>
      <c r="M68" s="78"/>
    </row>
    <row r="69" spans="9:13">
      <c r="I69" s="78"/>
      <c r="K69" s="78"/>
      <c r="L69" s="78"/>
      <c r="M69" s="78"/>
    </row>
    <row r="70" spans="9:13">
      <c r="K70" s="78"/>
      <c r="L70" s="78"/>
      <c r="M70" s="78"/>
    </row>
    <row r="71" spans="9:13">
      <c r="K71" s="78"/>
      <c r="L71" s="78"/>
      <c r="M71" s="78"/>
    </row>
  </sheetData>
  <mergeCells count="5">
    <mergeCell ref="C6:P6"/>
    <mergeCell ref="C2:D2"/>
    <mergeCell ref="C3:F3"/>
    <mergeCell ref="C4:J4"/>
    <mergeCell ref="C5:P5"/>
  </mergeCells>
  <phoneticPr fontId="2" type="noConversion"/>
  <dataValidations count="2">
    <dataValidation type="list" allowBlank="1" showInputMessage="1" showErrorMessage="1" sqref="K7 K10">
      <formula1>Atleta_F</formula1>
    </dataValidation>
    <dataValidation type="list" allowBlank="1" showInputMessage="1" showErrorMessage="1" sqref="C3:F3">
      <formula1>Tipo_Gara</formula1>
    </dataValidation>
  </dataValidations>
  <pageMargins left="0.28999999999999998" right="0.28000000000000003" top="0.31" bottom="0.16" header="0.21" footer="7.0000000000000007E-2"/>
  <pageSetup paperSize="9" orientation="landscape" horizontalDpi="1200" verticalDpi="1200" r:id="rId1"/>
  <headerFooter alignWithMargins="0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>
  <sheetPr codeName="Sheet58" enableFormatConditionsCalculation="0">
    <tabColor indexed="15"/>
    <pageSetUpPr fitToPage="1"/>
  </sheetPr>
  <dimension ref="B1:T102"/>
  <sheetViews>
    <sheetView workbookViewId="0">
      <selection activeCell="D24" sqref="D24"/>
    </sheetView>
  </sheetViews>
  <sheetFormatPr defaultRowHeight="12.75"/>
  <cols>
    <col min="1" max="1" width="2.140625" customWidth="1"/>
    <col min="2" max="2" width="31.7109375" customWidth="1"/>
    <col min="3" max="3" width="6.42578125" style="1" customWidth="1"/>
    <col min="4" max="10" width="6.42578125" customWidth="1"/>
    <col min="11" max="11" width="7.28515625" customWidth="1"/>
    <col min="12" max="13" width="6.42578125" customWidth="1"/>
    <col min="14" max="14" width="3.42578125" customWidth="1"/>
    <col min="15" max="15" width="3.5703125" customWidth="1"/>
    <col min="17" max="17" width="9" customWidth="1"/>
    <col min="18" max="18" width="10.85546875" customWidth="1"/>
    <col min="19" max="19" width="1.85546875" customWidth="1"/>
    <col min="20" max="20" width="11.85546875" customWidth="1"/>
  </cols>
  <sheetData>
    <row r="1" spans="2:20" ht="8.25" customHeight="1">
      <c r="C1"/>
    </row>
    <row r="2" spans="2:20">
      <c r="B2" t="s">
        <v>5</v>
      </c>
      <c r="C2" s="346">
        <v>41838</v>
      </c>
      <c r="D2" s="346"/>
      <c r="H2" t="s">
        <v>125</v>
      </c>
      <c r="J2" t="s">
        <v>134</v>
      </c>
      <c r="T2" s="2" t="s">
        <v>121</v>
      </c>
    </row>
    <row r="3" spans="2:20">
      <c r="B3" t="s">
        <v>2</v>
      </c>
      <c r="C3" s="347" t="s">
        <v>160</v>
      </c>
      <c r="D3" s="348"/>
      <c r="E3" s="348"/>
      <c r="F3" s="349"/>
      <c r="G3" s="6"/>
      <c r="H3" s="112">
        <v>150</v>
      </c>
      <c r="I3" s="6"/>
      <c r="J3" s="70">
        <v>50</v>
      </c>
    </row>
    <row r="4" spans="2:20">
      <c r="B4" t="s">
        <v>6</v>
      </c>
      <c r="C4" s="345" t="s">
        <v>316</v>
      </c>
      <c r="D4" s="345"/>
      <c r="E4" s="345"/>
      <c r="F4" s="345"/>
      <c r="G4" s="345"/>
      <c r="H4" s="345"/>
      <c r="I4" s="345"/>
      <c r="J4" s="345"/>
    </row>
    <row r="5" spans="2:20">
      <c r="B5" t="s">
        <v>7</v>
      </c>
      <c r="C5" s="344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</row>
    <row r="6" spans="2:20">
      <c r="B6" t="s">
        <v>79</v>
      </c>
      <c r="C6" s="344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</row>
    <row r="7" spans="2:20" ht="13.5" thickBot="1">
      <c r="C7"/>
    </row>
    <row r="8" spans="2:20" ht="13.5" thickBot="1">
      <c r="B8" s="2" t="s">
        <v>133</v>
      </c>
      <c r="C8" s="2"/>
      <c r="D8" s="2"/>
      <c r="E8" s="2"/>
      <c r="F8" s="2"/>
      <c r="G8" s="2"/>
      <c r="H8" s="2"/>
      <c r="I8" s="2"/>
      <c r="J8" s="2"/>
      <c r="P8" s="59" t="s">
        <v>8</v>
      </c>
      <c r="Q8" s="56" t="s">
        <v>119</v>
      </c>
      <c r="R8" s="55" t="s">
        <v>120</v>
      </c>
    </row>
    <row r="9" spans="2:20" ht="13.5" thickBot="1">
      <c r="B9" s="25" t="s">
        <v>22</v>
      </c>
      <c r="C9" s="11" t="s">
        <v>26</v>
      </c>
      <c r="D9" s="25" t="s">
        <v>25</v>
      </c>
      <c r="E9" s="11" t="s">
        <v>24</v>
      </c>
      <c r="F9" s="25" t="s">
        <v>31</v>
      </c>
      <c r="G9" s="10" t="s">
        <v>34</v>
      </c>
      <c r="H9" s="10" t="s">
        <v>76</v>
      </c>
      <c r="I9" s="11" t="s">
        <v>77</v>
      </c>
      <c r="J9" s="25" t="s">
        <v>32</v>
      </c>
      <c r="K9" s="11" t="s">
        <v>78</v>
      </c>
      <c r="L9" s="8" t="s">
        <v>4</v>
      </c>
      <c r="M9" s="8" t="s">
        <v>30</v>
      </c>
      <c r="P9" s="59" t="s">
        <v>9</v>
      </c>
      <c r="Q9" s="68">
        <v>28</v>
      </c>
      <c r="R9" s="69">
        <v>5</v>
      </c>
    </row>
    <row r="10" spans="2:20">
      <c r="B10" s="241" t="s">
        <v>184</v>
      </c>
      <c r="C10" s="43" t="s">
        <v>11</v>
      </c>
      <c r="D10" s="33">
        <v>1</v>
      </c>
      <c r="E10" s="152"/>
      <c r="F10" s="153">
        <v>96.551724137931032</v>
      </c>
      <c r="G10" s="154"/>
      <c r="H10" s="154">
        <v>150</v>
      </c>
      <c r="I10" s="155">
        <v>144.82758620689654</v>
      </c>
      <c r="J10" s="153">
        <v>100</v>
      </c>
      <c r="K10" s="155"/>
      <c r="L10" s="156"/>
      <c r="M10" s="157">
        <v>194.82758620689654</v>
      </c>
      <c r="P10" s="67" t="s">
        <v>10</v>
      </c>
      <c r="Q10" s="57"/>
      <c r="R10" s="91"/>
    </row>
    <row r="11" spans="2:20">
      <c r="B11" s="242" t="s">
        <v>193</v>
      </c>
      <c r="C11" s="36" t="s">
        <v>12</v>
      </c>
      <c r="D11" s="34">
        <v>2</v>
      </c>
      <c r="E11" s="47"/>
      <c r="F11" s="49">
        <v>93.103448275862064</v>
      </c>
      <c r="G11" s="45"/>
      <c r="H11" s="45">
        <v>150</v>
      </c>
      <c r="I11" s="109">
        <v>139.65517241379311</v>
      </c>
      <c r="J11" s="49">
        <v>100</v>
      </c>
      <c r="K11" s="109"/>
      <c r="L11" s="110"/>
      <c r="M11" s="111">
        <v>189.65517241379311</v>
      </c>
      <c r="P11" s="60" t="s">
        <v>11</v>
      </c>
      <c r="Q11" s="58"/>
      <c r="R11" s="54"/>
    </row>
    <row r="12" spans="2:20">
      <c r="B12" s="242" t="s">
        <v>63</v>
      </c>
      <c r="C12" s="36" t="s">
        <v>14</v>
      </c>
      <c r="D12" s="34">
        <v>3</v>
      </c>
      <c r="E12" s="47"/>
      <c r="F12" s="49">
        <v>89.65517241379311</v>
      </c>
      <c r="G12" s="45"/>
      <c r="H12" s="45">
        <v>150</v>
      </c>
      <c r="I12" s="109">
        <v>134.48275862068968</v>
      </c>
      <c r="J12" s="49">
        <v>100</v>
      </c>
      <c r="K12" s="109"/>
      <c r="L12" s="110"/>
      <c r="M12" s="111">
        <v>184.48275862068968</v>
      </c>
      <c r="P12" s="60" t="s">
        <v>12</v>
      </c>
      <c r="Q12" s="58"/>
      <c r="R12" s="87"/>
    </row>
    <row r="13" spans="2:20">
      <c r="B13" s="242" t="s">
        <v>51</v>
      </c>
      <c r="C13" s="36" t="s">
        <v>13</v>
      </c>
      <c r="D13" s="34">
        <v>4</v>
      </c>
      <c r="E13" s="47"/>
      <c r="F13" s="49">
        <v>86.206896551724128</v>
      </c>
      <c r="G13" s="45"/>
      <c r="H13" s="45">
        <v>150</v>
      </c>
      <c r="I13" s="109">
        <v>129.31034482758619</v>
      </c>
      <c r="J13" s="49">
        <v>100</v>
      </c>
      <c r="K13" s="109"/>
      <c r="L13" s="110"/>
      <c r="M13" s="111">
        <v>179.31034482758619</v>
      </c>
      <c r="P13" s="60" t="s">
        <v>13</v>
      </c>
      <c r="Q13" s="58"/>
      <c r="R13" s="87"/>
    </row>
    <row r="14" spans="2:20">
      <c r="B14" s="242" t="s">
        <v>66</v>
      </c>
      <c r="C14" s="36" t="s">
        <v>15</v>
      </c>
      <c r="D14" s="34">
        <v>5</v>
      </c>
      <c r="E14" s="47"/>
      <c r="F14" s="49">
        <v>82.758620689655174</v>
      </c>
      <c r="G14" s="45"/>
      <c r="H14" s="45">
        <v>150</v>
      </c>
      <c r="I14" s="109">
        <v>124.13793103448275</v>
      </c>
      <c r="J14" s="49">
        <v>100</v>
      </c>
      <c r="K14" s="109"/>
      <c r="L14" s="110"/>
      <c r="M14" s="111">
        <v>174.13793103448273</v>
      </c>
      <c r="P14" s="60" t="s">
        <v>14</v>
      </c>
      <c r="Q14" s="58"/>
      <c r="R14" s="54"/>
    </row>
    <row r="15" spans="2:20">
      <c r="B15" s="242" t="s">
        <v>54</v>
      </c>
      <c r="C15" s="36" t="s">
        <v>14</v>
      </c>
      <c r="D15" s="34">
        <v>5</v>
      </c>
      <c r="E15" s="47"/>
      <c r="F15" s="49">
        <v>82.758620689655174</v>
      </c>
      <c r="G15" s="45"/>
      <c r="H15" s="45">
        <v>150</v>
      </c>
      <c r="I15" s="109">
        <v>124.13793103448275</v>
      </c>
      <c r="J15" s="49">
        <v>100</v>
      </c>
      <c r="K15" s="109"/>
      <c r="L15" s="110"/>
      <c r="M15" s="111">
        <v>174.13793103448273</v>
      </c>
      <c r="P15" s="60" t="s">
        <v>15</v>
      </c>
      <c r="Q15" s="58"/>
      <c r="R15" s="54"/>
    </row>
    <row r="16" spans="2:20">
      <c r="B16" s="242" t="s">
        <v>65</v>
      </c>
      <c r="C16" s="36" t="s">
        <v>14</v>
      </c>
      <c r="D16" s="34">
        <v>7</v>
      </c>
      <c r="E16" s="47"/>
      <c r="F16" s="49">
        <v>75.862068965517238</v>
      </c>
      <c r="G16" s="45"/>
      <c r="H16" s="45">
        <v>150</v>
      </c>
      <c r="I16" s="109">
        <v>113.79310344827586</v>
      </c>
      <c r="J16" s="49">
        <v>100</v>
      </c>
      <c r="K16" s="109"/>
      <c r="L16" s="110"/>
      <c r="M16" s="111">
        <v>163.79310344827587</v>
      </c>
      <c r="P16" s="60" t="s">
        <v>16</v>
      </c>
      <c r="Q16" s="58"/>
      <c r="R16" s="87"/>
    </row>
    <row r="17" spans="2:18">
      <c r="B17" s="242" t="s">
        <v>56</v>
      </c>
      <c r="C17" s="36" t="s">
        <v>16</v>
      </c>
      <c r="D17" s="34">
        <v>8</v>
      </c>
      <c r="E17" s="47"/>
      <c r="F17" s="49">
        <v>72.41379310344827</v>
      </c>
      <c r="G17" s="45"/>
      <c r="H17" s="45">
        <v>150</v>
      </c>
      <c r="I17" s="109">
        <v>108.62068965517241</v>
      </c>
      <c r="J17" s="49">
        <v>100</v>
      </c>
      <c r="K17" s="109"/>
      <c r="L17" s="110"/>
      <c r="M17" s="111">
        <v>158.62068965517241</v>
      </c>
      <c r="P17" s="60" t="s">
        <v>17</v>
      </c>
      <c r="Q17" s="58"/>
      <c r="R17" s="87"/>
    </row>
    <row r="18" spans="2:18">
      <c r="B18" s="242" t="s">
        <v>191</v>
      </c>
      <c r="C18" s="36" t="s">
        <v>13</v>
      </c>
      <c r="D18" s="34">
        <v>9</v>
      </c>
      <c r="E18" s="47"/>
      <c r="F18" s="49">
        <v>68.965517241379317</v>
      </c>
      <c r="G18" s="45"/>
      <c r="H18" s="45">
        <v>150</v>
      </c>
      <c r="I18" s="109">
        <v>103.44827586206897</v>
      </c>
      <c r="J18" s="49">
        <v>100</v>
      </c>
      <c r="K18" s="109"/>
      <c r="L18" s="110"/>
      <c r="M18" s="111">
        <v>153.44827586206895</v>
      </c>
      <c r="P18" s="60" t="s">
        <v>18</v>
      </c>
      <c r="Q18" s="58"/>
      <c r="R18" s="87"/>
    </row>
    <row r="19" spans="2:18">
      <c r="B19" s="242" t="s">
        <v>48</v>
      </c>
      <c r="C19" s="36" t="s">
        <v>17</v>
      </c>
      <c r="D19" s="34">
        <v>10</v>
      </c>
      <c r="E19" s="47"/>
      <c r="F19" s="49">
        <v>65.517241379310349</v>
      </c>
      <c r="G19" s="45"/>
      <c r="H19" s="45">
        <v>150</v>
      </c>
      <c r="I19" s="109">
        <v>98.275862068965523</v>
      </c>
      <c r="J19" s="49">
        <v>100</v>
      </c>
      <c r="K19" s="109"/>
      <c r="L19" s="110"/>
      <c r="M19" s="111">
        <v>148.27586206896552</v>
      </c>
      <c r="P19" s="85" t="s">
        <v>19</v>
      </c>
      <c r="Q19" s="86"/>
      <c r="R19" s="87"/>
    </row>
    <row r="20" spans="2:18" ht="13.5" thickBot="1">
      <c r="B20" s="242" t="s">
        <v>169</v>
      </c>
      <c r="C20" s="36" t="s">
        <v>13</v>
      </c>
      <c r="D20" s="34">
        <v>11</v>
      </c>
      <c r="E20" s="47"/>
      <c r="F20" s="49">
        <v>62.068965517241381</v>
      </c>
      <c r="G20" s="45"/>
      <c r="H20" s="45">
        <v>150</v>
      </c>
      <c r="I20" s="109">
        <v>93.103448275862064</v>
      </c>
      <c r="J20" s="49">
        <v>100</v>
      </c>
      <c r="K20" s="109"/>
      <c r="L20" s="110"/>
      <c r="M20" s="111">
        <v>143.10344827586206</v>
      </c>
      <c r="P20" s="88" t="s">
        <v>20</v>
      </c>
      <c r="Q20" s="89"/>
      <c r="R20" s="90"/>
    </row>
    <row r="21" spans="2:18">
      <c r="B21" s="242" t="s">
        <v>214</v>
      </c>
      <c r="C21" s="36" t="s">
        <v>13</v>
      </c>
      <c r="D21" s="34">
        <v>12</v>
      </c>
      <c r="E21" s="47"/>
      <c r="F21" s="49">
        <v>58.620689655172406</v>
      </c>
      <c r="G21" s="45"/>
      <c r="H21" s="45">
        <v>150</v>
      </c>
      <c r="I21" s="109">
        <v>87.931034482758605</v>
      </c>
      <c r="J21" s="49">
        <v>100</v>
      </c>
      <c r="K21" s="109"/>
      <c r="L21" s="110"/>
      <c r="M21" s="111">
        <v>137.93103448275861</v>
      </c>
    </row>
    <row r="22" spans="2:18">
      <c r="B22" s="242" t="s">
        <v>153</v>
      </c>
      <c r="C22" s="36" t="s">
        <v>13</v>
      </c>
      <c r="D22" s="34">
        <v>13</v>
      </c>
      <c r="E22" s="47"/>
      <c r="F22" s="49">
        <v>55.172413793103445</v>
      </c>
      <c r="G22" s="45"/>
      <c r="H22" s="45">
        <v>150</v>
      </c>
      <c r="I22" s="109">
        <v>82.75862068965516</v>
      </c>
      <c r="J22" s="49">
        <v>100</v>
      </c>
      <c r="K22" s="109"/>
      <c r="L22" s="110"/>
      <c r="M22" s="111">
        <v>132.75862068965517</v>
      </c>
    </row>
    <row r="23" spans="2:18">
      <c r="B23" s="242" t="s">
        <v>136</v>
      </c>
      <c r="C23" s="36" t="s">
        <v>12</v>
      </c>
      <c r="D23" s="34">
        <v>14</v>
      </c>
      <c r="E23" s="47"/>
      <c r="F23" s="49">
        <v>51.724137931034484</v>
      </c>
      <c r="G23" s="45"/>
      <c r="H23" s="45">
        <v>150</v>
      </c>
      <c r="I23" s="109">
        <v>77.58620689655173</v>
      </c>
      <c r="J23" s="49">
        <v>100</v>
      </c>
      <c r="K23" s="109"/>
      <c r="L23" s="110"/>
      <c r="M23" s="111">
        <v>127.58620689655173</v>
      </c>
    </row>
    <row r="24" spans="2:18">
      <c r="B24" s="242" t="s">
        <v>70</v>
      </c>
      <c r="C24" s="36" t="s">
        <v>13</v>
      </c>
      <c r="D24" s="34">
        <v>15</v>
      </c>
      <c r="E24" s="47"/>
      <c r="F24" s="49">
        <v>48.275862068965516</v>
      </c>
      <c r="G24" s="45"/>
      <c r="H24" s="45">
        <v>150</v>
      </c>
      <c r="I24" s="109">
        <v>72.41379310344827</v>
      </c>
      <c r="J24" s="49">
        <v>100</v>
      </c>
      <c r="K24" s="109"/>
      <c r="L24" s="110"/>
      <c r="M24" s="111">
        <v>122.41379310344827</v>
      </c>
    </row>
    <row r="25" spans="2:18">
      <c r="B25" s="242" t="s">
        <v>91</v>
      </c>
      <c r="C25" s="36" t="s">
        <v>13</v>
      </c>
      <c r="D25" s="34">
        <v>16</v>
      </c>
      <c r="E25" s="47"/>
      <c r="F25" s="49">
        <v>44.827586206896555</v>
      </c>
      <c r="G25" s="45"/>
      <c r="H25" s="45">
        <v>150</v>
      </c>
      <c r="I25" s="109">
        <v>67.24137931034484</v>
      </c>
      <c r="J25" s="49">
        <v>100</v>
      </c>
      <c r="K25" s="109"/>
      <c r="L25" s="110"/>
      <c r="M25" s="111">
        <v>117.24137931034484</v>
      </c>
    </row>
    <row r="26" spans="2:18">
      <c r="B26" s="242" t="s">
        <v>87</v>
      </c>
      <c r="C26" s="36" t="s">
        <v>242</v>
      </c>
      <c r="D26" s="34">
        <v>1</v>
      </c>
      <c r="E26" s="47"/>
      <c r="F26" s="49">
        <v>83.333333333333343</v>
      </c>
      <c r="G26" s="45"/>
      <c r="H26" s="45">
        <v>150</v>
      </c>
      <c r="I26" s="109">
        <v>125</v>
      </c>
      <c r="J26" s="49">
        <v>100</v>
      </c>
      <c r="K26" s="109"/>
      <c r="L26" s="110"/>
      <c r="M26" s="111">
        <v>175</v>
      </c>
    </row>
    <row r="27" spans="2:18">
      <c r="B27" s="242" t="s">
        <v>69</v>
      </c>
      <c r="C27" s="36" t="s">
        <v>16</v>
      </c>
      <c r="D27" s="34">
        <v>17</v>
      </c>
      <c r="E27" s="47"/>
      <c r="F27" s="49">
        <v>41.379310344827587</v>
      </c>
      <c r="G27" s="45"/>
      <c r="H27" s="45">
        <v>150</v>
      </c>
      <c r="I27" s="109">
        <v>62.068965517241374</v>
      </c>
      <c r="J27" s="49">
        <v>100</v>
      </c>
      <c r="K27" s="109"/>
      <c r="L27" s="110"/>
      <c r="M27" s="111">
        <v>112.06896551724137</v>
      </c>
    </row>
    <row r="28" spans="2:18">
      <c r="B28" s="242" t="s">
        <v>88</v>
      </c>
      <c r="C28" s="36" t="s">
        <v>17</v>
      </c>
      <c r="D28" s="34">
        <v>18</v>
      </c>
      <c r="E28" s="47"/>
      <c r="F28" s="49">
        <v>37.931034482758619</v>
      </c>
      <c r="G28" s="45"/>
      <c r="H28" s="45">
        <v>150</v>
      </c>
      <c r="I28" s="109">
        <v>56.896551724137929</v>
      </c>
      <c r="J28" s="49">
        <v>100</v>
      </c>
      <c r="K28" s="109"/>
      <c r="L28" s="110"/>
      <c r="M28" s="111">
        <v>106.89655172413794</v>
      </c>
    </row>
    <row r="29" spans="2:18">
      <c r="B29" s="242" t="s">
        <v>187</v>
      </c>
      <c r="C29" s="36" t="s">
        <v>14</v>
      </c>
      <c r="D29" s="34">
        <v>19</v>
      </c>
      <c r="E29" s="47"/>
      <c r="F29" s="49">
        <v>34.482758620689658</v>
      </c>
      <c r="G29" s="45"/>
      <c r="H29" s="45">
        <v>150</v>
      </c>
      <c r="I29" s="109">
        <v>51.724137931034484</v>
      </c>
      <c r="J29" s="49">
        <v>100</v>
      </c>
      <c r="K29" s="109"/>
      <c r="L29" s="110"/>
      <c r="M29" s="111">
        <v>101.72413793103448</v>
      </c>
    </row>
    <row r="30" spans="2:18">
      <c r="B30" s="242" t="s">
        <v>57</v>
      </c>
      <c r="C30" s="36" t="s">
        <v>15</v>
      </c>
      <c r="D30" s="34">
        <v>20</v>
      </c>
      <c r="E30" s="47"/>
      <c r="F30" s="49">
        <v>31.03448275862069</v>
      </c>
      <c r="G30" s="45"/>
      <c r="H30" s="45">
        <v>150</v>
      </c>
      <c r="I30" s="109">
        <v>46.551724137931032</v>
      </c>
      <c r="J30" s="49">
        <v>100</v>
      </c>
      <c r="K30" s="109"/>
      <c r="L30" s="110"/>
      <c r="M30" s="111">
        <v>96.551724137931032</v>
      </c>
    </row>
    <row r="31" spans="2:18">
      <c r="B31" s="242" t="s">
        <v>168</v>
      </c>
      <c r="C31" s="36" t="s">
        <v>15</v>
      </c>
      <c r="D31" s="34">
        <v>21</v>
      </c>
      <c r="E31" s="47"/>
      <c r="F31" s="49">
        <v>27.586206896551722</v>
      </c>
      <c r="G31" s="45"/>
      <c r="H31" s="45">
        <v>150</v>
      </c>
      <c r="I31" s="109">
        <v>41.37931034482758</v>
      </c>
      <c r="J31" s="49">
        <v>100</v>
      </c>
      <c r="K31" s="109"/>
      <c r="L31" s="110"/>
      <c r="M31" s="111">
        <v>91.379310344827587</v>
      </c>
    </row>
    <row r="32" spans="2:18">
      <c r="B32" s="242" t="s">
        <v>185</v>
      </c>
      <c r="C32" s="36" t="s">
        <v>15</v>
      </c>
      <c r="D32" s="34">
        <v>22</v>
      </c>
      <c r="E32" s="47"/>
      <c r="F32" s="49">
        <v>24.137931034482758</v>
      </c>
      <c r="G32" s="45"/>
      <c r="H32" s="45">
        <v>150</v>
      </c>
      <c r="I32" s="109">
        <v>36.206896551724135</v>
      </c>
      <c r="J32" s="49">
        <v>100</v>
      </c>
      <c r="K32" s="109"/>
      <c r="L32" s="110"/>
      <c r="M32" s="111">
        <v>86.206896551724128</v>
      </c>
    </row>
    <row r="33" spans="2:13">
      <c r="B33" s="242" t="s">
        <v>167</v>
      </c>
      <c r="C33" s="36" t="s">
        <v>229</v>
      </c>
      <c r="D33" s="34">
        <v>2</v>
      </c>
      <c r="E33" s="47"/>
      <c r="F33" s="49">
        <v>66.666666666666657</v>
      </c>
      <c r="G33" s="45"/>
      <c r="H33" s="45">
        <v>150</v>
      </c>
      <c r="I33" s="109">
        <v>100</v>
      </c>
      <c r="J33" s="49">
        <v>100</v>
      </c>
      <c r="K33" s="109"/>
      <c r="L33" s="110"/>
      <c r="M33" s="111">
        <v>150</v>
      </c>
    </row>
    <row r="34" spans="2:13">
      <c r="B34" s="242" t="s">
        <v>140</v>
      </c>
      <c r="C34" s="36" t="s">
        <v>11</v>
      </c>
      <c r="D34" s="34">
        <v>23</v>
      </c>
      <c r="E34" s="47"/>
      <c r="F34" s="49">
        <v>20.689655172413794</v>
      </c>
      <c r="G34" s="45"/>
      <c r="H34" s="45">
        <v>150</v>
      </c>
      <c r="I34" s="109">
        <v>31.034482758620687</v>
      </c>
      <c r="J34" s="49">
        <v>100</v>
      </c>
      <c r="K34" s="109"/>
      <c r="L34" s="110"/>
      <c r="M34" s="111">
        <v>81.034482758620683</v>
      </c>
    </row>
    <row r="35" spans="2:13">
      <c r="B35" s="242" t="s">
        <v>96</v>
      </c>
      <c r="C35" s="36" t="s">
        <v>17</v>
      </c>
      <c r="D35" s="34">
        <v>24</v>
      </c>
      <c r="E35" s="47"/>
      <c r="F35" s="49">
        <v>17.241379310344829</v>
      </c>
      <c r="G35" s="45"/>
      <c r="H35" s="45">
        <v>150</v>
      </c>
      <c r="I35" s="109">
        <v>25.862068965517242</v>
      </c>
      <c r="J35" s="49">
        <v>100</v>
      </c>
      <c r="K35" s="109"/>
      <c r="L35" s="110"/>
      <c r="M35" s="111">
        <v>75.862068965517238</v>
      </c>
    </row>
    <row r="36" spans="2:13">
      <c r="B36" s="242" t="s">
        <v>53</v>
      </c>
      <c r="C36" s="36" t="s">
        <v>11</v>
      </c>
      <c r="D36" s="34">
        <v>25</v>
      </c>
      <c r="E36" s="47"/>
      <c r="F36" s="49">
        <v>13.793103448275861</v>
      </c>
      <c r="G36" s="45"/>
      <c r="H36" s="45">
        <v>150</v>
      </c>
      <c r="I36" s="109">
        <v>20.68965517241379</v>
      </c>
      <c r="J36" s="49">
        <v>100</v>
      </c>
      <c r="K36" s="109"/>
      <c r="L36" s="110"/>
      <c r="M36" s="111">
        <v>70.689655172413794</v>
      </c>
    </row>
    <row r="37" spans="2:13">
      <c r="B37" s="242" t="s">
        <v>317</v>
      </c>
      <c r="C37" s="36" t="s">
        <v>12</v>
      </c>
      <c r="D37" s="34">
        <v>26</v>
      </c>
      <c r="E37" s="47"/>
      <c r="F37" s="49">
        <v>10.344827586206897</v>
      </c>
      <c r="G37" s="45"/>
      <c r="H37" s="45">
        <v>150</v>
      </c>
      <c r="I37" s="109">
        <v>15.517241379310343</v>
      </c>
      <c r="J37" s="49">
        <v>100</v>
      </c>
      <c r="K37" s="109"/>
      <c r="L37" s="110"/>
      <c r="M37" s="111">
        <v>65.517241379310349</v>
      </c>
    </row>
    <row r="38" spans="2:13">
      <c r="B38" s="242" t="s">
        <v>171</v>
      </c>
      <c r="C38" s="36" t="s">
        <v>14</v>
      </c>
      <c r="D38" s="34">
        <v>27</v>
      </c>
      <c r="E38" s="47"/>
      <c r="F38" s="49">
        <v>6.8965517241379306</v>
      </c>
      <c r="G38" s="45"/>
      <c r="H38" s="45">
        <v>150</v>
      </c>
      <c r="I38" s="109">
        <v>10.344827586206895</v>
      </c>
      <c r="J38" s="49">
        <v>100</v>
      </c>
      <c r="K38" s="109"/>
      <c r="L38" s="110"/>
      <c r="M38" s="111">
        <v>60.344827586206897</v>
      </c>
    </row>
    <row r="39" spans="2:13">
      <c r="B39" s="242" t="s">
        <v>90</v>
      </c>
      <c r="C39" s="36" t="s">
        <v>301</v>
      </c>
      <c r="D39" s="34">
        <v>3</v>
      </c>
      <c r="E39" s="47"/>
      <c r="F39" s="49">
        <v>40</v>
      </c>
      <c r="G39" s="45"/>
      <c r="H39" s="45">
        <v>150</v>
      </c>
      <c r="I39" s="109">
        <v>60</v>
      </c>
      <c r="J39" s="49">
        <v>100</v>
      </c>
      <c r="K39" s="109"/>
      <c r="L39" s="110"/>
      <c r="M39" s="111">
        <v>110</v>
      </c>
    </row>
    <row r="40" spans="2:13">
      <c r="B40" s="242" t="s">
        <v>89</v>
      </c>
      <c r="C40" s="36" t="s">
        <v>318</v>
      </c>
      <c r="D40" s="34">
        <v>3</v>
      </c>
      <c r="E40" s="47"/>
      <c r="F40" s="49">
        <v>89.65517241379311</v>
      </c>
      <c r="G40" s="45"/>
      <c r="H40" s="45">
        <v>150</v>
      </c>
      <c r="I40" s="109">
        <v>134.48275862068968</v>
      </c>
      <c r="J40" s="49">
        <v>100</v>
      </c>
      <c r="K40" s="109"/>
      <c r="L40" s="110"/>
      <c r="M40" s="111">
        <v>184.48275862068968</v>
      </c>
    </row>
    <row r="41" spans="2:13" ht="13.5" thickBot="1">
      <c r="B41" s="243" t="s">
        <v>47</v>
      </c>
      <c r="C41" s="37" t="s">
        <v>11</v>
      </c>
      <c r="D41" s="35">
        <v>28</v>
      </c>
      <c r="E41" s="48"/>
      <c r="F41" s="50">
        <v>3.4482758620689653</v>
      </c>
      <c r="G41" s="51"/>
      <c r="H41" s="51">
        <v>150</v>
      </c>
      <c r="I41" s="106">
        <v>5.1724137931034475</v>
      </c>
      <c r="J41" s="50">
        <v>100</v>
      </c>
      <c r="K41" s="106"/>
      <c r="L41" s="107"/>
      <c r="M41" s="108">
        <v>55.172413793103445</v>
      </c>
    </row>
    <row r="42" spans="2:13">
      <c r="F42" s="7"/>
      <c r="I42" s="78"/>
      <c r="J42" s="7"/>
      <c r="K42" s="78"/>
      <c r="L42" s="78"/>
      <c r="M42" s="78"/>
    </row>
    <row r="43" spans="2:13">
      <c r="B43" s="99" t="s">
        <v>106</v>
      </c>
      <c r="F43" s="7"/>
      <c r="I43" s="78"/>
      <c r="J43" s="7"/>
      <c r="K43" s="78"/>
      <c r="L43" s="78"/>
      <c r="M43" s="78"/>
    </row>
    <row r="44" spans="2:13">
      <c r="B44" s="101" t="s">
        <v>26</v>
      </c>
      <c r="C44" s="100"/>
      <c r="D44" s="102" t="s">
        <v>122</v>
      </c>
      <c r="E44" s="100"/>
      <c r="F44" s="100"/>
      <c r="G44" s="100"/>
      <c r="H44" s="100"/>
      <c r="I44" s="100"/>
      <c r="J44" s="100"/>
      <c r="K44" s="100"/>
      <c r="L44" s="100"/>
      <c r="M44" s="78"/>
    </row>
    <row r="45" spans="2:13">
      <c r="B45" s="101" t="s">
        <v>25</v>
      </c>
      <c r="D45" s="103" t="s">
        <v>123</v>
      </c>
      <c r="F45" s="7"/>
      <c r="I45" s="78"/>
      <c r="J45" s="7"/>
      <c r="K45" s="78"/>
      <c r="L45" s="78"/>
      <c r="M45" s="78"/>
    </row>
    <row r="46" spans="2:13">
      <c r="B46" s="101" t="s">
        <v>24</v>
      </c>
      <c r="D46" s="103" t="s">
        <v>124</v>
      </c>
      <c r="F46" s="7"/>
      <c r="I46" s="78"/>
      <c r="J46" s="7"/>
      <c r="K46" s="78"/>
      <c r="L46" s="78"/>
      <c r="M46" s="78"/>
    </row>
    <row r="47" spans="2:13">
      <c r="B47" s="101" t="s">
        <v>31</v>
      </c>
      <c r="D47" s="103" t="s">
        <v>129</v>
      </c>
      <c r="F47" s="7"/>
      <c r="I47" s="78"/>
      <c r="J47" s="7"/>
      <c r="K47" s="78"/>
      <c r="L47" s="78"/>
      <c r="M47" s="78"/>
    </row>
    <row r="48" spans="2:13">
      <c r="B48" s="101" t="s">
        <v>34</v>
      </c>
      <c r="D48" s="103" t="s">
        <v>277</v>
      </c>
      <c r="F48" s="7"/>
      <c r="I48" s="78"/>
      <c r="J48" s="7"/>
      <c r="K48" s="78"/>
      <c r="L48" s="78"/>
      <c r="M48" s="78"/>
    </row>
    <row r="49" spans="2:13">
      <c r="B49" s="101" t="s">
        <v>76</v>
      </c>
      <c r="D49" s="103" t="s">
        <v>127</v>
      </c>
      <c r="F49" s="7"/>
      <c r="I49" s="78"/>
      <c r="J49" s="7"/>
      <c r="K49" s="78"/>
      <c r="L49" s="78"/>
      <c r="M49" s="78"/>
    </row>
    <row r="50" spans="2:13">
      <c r="B50" s="101" t="s">
        <v>77</v>
      </c>
      <c r="D50" s="103" t="s">
        <v>128</v>
      </c>
      <c r="F50" s="7"/>
      <c r="I50" s="78"/>
      <c r="J50" s="7"/>
      <c r="K50" s="78"/>
      <c r="L50" s="78"/>
      <c r="M50" s="78"/>
    </row>
    <row r="51" spans="2:13">
      <c r="B51" s="101" t="s">
        <v>32</v>
      </c>
      <c r="D51" s="103" t="s">
        <v>130</v>
      </c>
      <c r="F51" s="7"/>
      <c r="I51" s="78"/>
      <c r="J51" s="7"/>
      <c r="K51" s="78"/>
      <c r="L51" s="78"/>
      <c r="M51" s="78"/>
    </row>
    <row r="52" spans="2:13">
      <c r="B52" s="101" t="s">
        <v>78</v>
      </c>
      <c r="D52" s="103" t="s">
        <v>131</v>
      </c>
      <c r="F52" s="7"/>
      <c r="I52" s="78"/>
      <c r="J52" s="7"/>
      <c r="K52" s="78"/>
      <c r="L52" s="78"/>
      <c r="M52" s="78"/>
    </row>
    <row r="53" spans="2:13">
      <c r="B53" s="101" t="s">
        <v>4</v>
      </c>
      <c r="D53" s="103" t="s">
        <v>132</v>
      </c>
      <c r="F53" s="7"/>
      <c r="I53" s="78"/>
      <c r="J53" s="7"/>
      <c r="K53" s="78"/>
      <c r="L53" s="78"/>
      <c r="M53" s="78"/>
    </row>
    <row r="54" spans="2:13">
      <c r="B54" s="101" t="s">
        <v>30</v>
      </c>
      <c r="D54" s="103" t="s">
        <v>135</v>
      </c>
      <c r="F54" s="7"/>
      <c r="I54" s="78"/>
      <c r="J54" s="7"/>
      <c r="K54" s="78"/>
      <c r="L54" s="78"/>
      <c r="M54" s="78"/>
    </row>
    <row r="55" spans="2:13">
      <c r="F55" s="7"/>
      <c r="I55" s="78"/>
      <c r="J55" s="7"/>
      <c r="K55" s="78"/>
      <c r="L55" s="78"/>
      <c r="M55" s="78"/>
    </row>
    <row r="56" spans="2:13">
      <c r="F56" s="7"/>
      <c r="I56" s="78"/>
      <c r="J56" s="7"/>
      <c r="K56" s="78"/>
      <c r="L56" s="78"/>
      <c r="M56" s="78"/>
    </row>
    <row r="57" spans="2:13">
      <c r="F57" s="7"/>
      <c r="I57" s="78"/>
      <c r="J57" s="7"/>
      <c r="K57" s="78"/>
      <c r="L57" s="78"/>
      <c r="M57" s="78"/>
    </row>
    <row r="58" spans="2:13">
      <c r="F58" s="7"/>
      <c r="I58" s="78"/>
      <c r="J58" s="7"/>
      <c r="K58" s="78"/>
      <c r="L58" s="78"/>
      <c r="M58" s="78"/>
    </row>
    <row r="59" spans="2:13">
      <c r="F59" s="7"/>
      <c r="I59" s="78"/>
      <c r="J59" s="7"/>
      <c r="K59" s="78"/>
      <c r="L59" s="78"/>
      <c r="M59" s="78"/>
    </row>
    <row r="60" spans="2:13">
      <c r="F60" s="7"/>
      <c r="I60" s="78"/>
      <c r="J60" s="7"/>
      <c r="K60" s="78"/>
      <c r="L60" s="78"/>
      <c r="M60" s="78"/>
    </row>
    <row r="61" spans="2:13">
      <c r="F61" s="7"/>
      <c r="I61" s="78"/>
      <c r="J61" s="7"/>
      <c r="K61" s="78"/>
      <c r="L61" s="78"/>
      <c r="M61" s="78"/>
    </row>
    <row r="62" spans="2:13">
      <c r="F62" s="7"/>
      <c r="I62" s="78"/>
      <c r="J62" s="7"/>
      <c r="K62" s="78"/>
      <c r="L62" s="78"/>
      <c r="M62" s="78"/>
    </row>
    <row r="63" spans="2:13">
      <c r="F63" s="7"/>
      <c r="I63" s="78"/>
      <c r="J63" s="7"/>
      <c r="K63" s="78"/>
      <c r="L63" s="78"/>
      <c r="M63" s="78"/>
    </row>
    <row r="64" spans="2:13">
      <c r="F64" s="7"/>
      <c r="I64" s="78"/>
      <c r="J64" s="7"/>
      <c r="K64" s="78"/>
      <c r="L64" s="78"/>
      <c r="M64" s="78"/>
    </row>
    <row r="65" spans="6:13">
      <c r="F65" s="7"/>
      <c r="I65" s="78"/>
      <c r="J65" s="7"/>
      <c r="K65" s="78"/>
      <c r="L65" s="78"/>
      <c r="M65" s="78"/>
    </row>
    <row r="66" spans="6:13">
      <c r="F66" s="7"/>
      <c r="I66" s="78"/>
      <c r="J66" s="7"/>
      <c r="K66" s="78"/>
      <c r="L66" s="78"/>
      <c r="M66" s="78"/>
    </row>
    <row r="67" spans="6:13">
      <c r="F67" s="7"/>
      <c r="I67" s="78"/>
      <c r="J67" s="7"/>
      <c r="K67" s="78"/>
      <c r="L67" s="78"/>
      <c r="M67" s="78"/>
    </row>
    <row r="68" spans="6:13">
      <c r="F68" s="7"/>
      <c r="I68" s="78"/>
      <c r="J68" s="7"/>
      <c r="K68" s="78"/>
      <c r="L68" s="78"/>
      <c r="M68" s="78"/>
    </row>
    <row r="69" spans="6:13">
      <c r="F69" s="7"/>
      <c r="I69" s="78"/>
      <c r="J69" s="7"/>
      <c r="K69" s="78"/>
      <c r="L69" s="78"/>
      <c r="M69" s="78"/>
    </row>
    <row r="70" spans="6:13">
      <c r="F70" s="7"/>
      <c r="I70" s="78"/>
      <c r="J70" s="7"/>
      <c r="K70" s="78"/>
      <c r="L70" s="78"/>
      <c r="M70" s="78"/>
    </row>
    <row r="71" spans="6:13">
      <c r="I71" s="78"/>
      <c r="J71" s="72"/>
      <c r="K71" s="78"/>
      <c r="L71" s="78"/>
      <c r="M71" s="78"/>
    </row>
    <row r="72" spans="6:13">
      <c r="I72" s="78"/>
      <c r="J72" s="72"/>
      <c r="K72" s="78"/>
      <c r="L72" s="78"/>
      <c r="M72" s="78"/>
    </row>
    <row r="73" spans="6:13">
      <c r="I73" s="78"/>
      <c r="J73" s="72"/>
      <c r="K73" s="78"/>
      <c r="L73" s="78"/>
      <c r="M73" s="78"/>
    </row>
    <row r="74" spans="6:13">
      <c r="I74" s="78"/>
      <c r="J74" s="72"/>
      <c r="K74" s="78"/>
      <c r="L74" s="78"/>
      <c r="M74" s="78"/>
    </row>
    <row r="75" spans="6:13">
      <c r="I75" s="78"/>
      <c r="J75" s="72"/>
      <c r="K75" s="78"/>
      <c r="L75" s="78"/>
      <c r="M75" s="78"/>
    </row>
    <row r="76" spans="6:13">
      <c r="I76" s="78"/>
      <c r="J76" s="72"/>
      <c r="K76" s="78"/>
      <c r="L76" s="78"/>
      <c r="M76" s="78"/>
    </row>
    <row r="77" spans="6:13">
      <c r="I77" s="78"/>
      <c r="J77" s="72"/>
      <c r="K77" s="78"/>
      <c r="L77" s="78"/>
      <c r="M77" s="78"/>
    </row>
    <row r="78" spans="6:13">
      <c r="I78" s="78"/>
      <c r="J78" s="72"/>
      <c r="K78" s="78"/>
      <c r="L78" s="78"/>
      <c r="M78" s="78"/>
    </row>
    <row r="79" spans="6:13">
      <c r="I79" s="78"/>
      <c r="J79" s="72"/>
      <c r="K79" s="78"/>
      <c r="L79" s="78"/>
      <c r="M79" s="78"/>
    </row>
    <row r="80" spans="6:13">
      <c r="I80" s="78"/>
      <c r="J80" s="72"/>
      <c r="K80" s="78"/>
      <c r="L80" s="78"/>
      <c r="M80" s="78"/>
    </row>
    <row r="81" spans="9:13">
      <c r="I81" s="78"/>
      <c r="J81" s="72"/>
      <c r="K81" s="78"/>
      <c r="L81" s="78"/>
      <c r="M81" s="78"/>
    </row>
    <row r="82" spans="9:13">
      <c r="I82" s="78"/>
      <c r="J82" s="72"/>
      <c r="K82" s="78"/>
      <c r="L82" s="78"/>
      <c r="M82" s="78"/>
    </row>
    <row r="83" spans="9:13">
      <c r="I83" s="78"/>
      <c r="K83" s="78"/>
      <c r="L83" s="78"/>
      <c r="M83" s="78"/>
    </row>
    <row r="84" spans="9:13">
      <c r="I84" s="78"/>
      <c r="K84" s="78"/>
      <c r="L84" s="78"/>
      <c r="M84" s="78"/>
    </row>
    <row r="85" spans="9:13">
      <c r="I85" s="78"/>
      <c r="K85" s="78"/>
      <c r="L85" s="78"/>
      <c r="M85" s="78"/>
    </row>
    <row r="86" spans="9:13">
      <c r="I86" s="78"/>
      <c r="K86" s="78"/>
      <c r="L86" s="78"/>
      <c r="M86" s="78"/>
    </row>
    <row r="87" spans="9:13">
      <c r="I87" s="78"/>
      <c r="K87" s="78"/>
      <c r="L87" s="78"/>
      <c r="M87" s="78"/>
    </row>
    <row r="88" spans="9:13">
      <c r="I88" s="78"/>
      <c r="K88" s="78"/>
      <c r="L88" s="78"/>
      <c r="M88" s="78"/>
    </row>
    <row r="89" spans="9:13">
      <c r="I89" s="78"/>
      <c r="K89" s="78"/>
      <c r="L89" s="78"/>
      <c r="M89" s="78"/>
    </row>
    <row r="90" spans="9:13">
      <c r="I90" s="78"/>
      <c r="K90" s="78"/>
      <c r="L90" s="78"/>
      <c r="M90" s="78"/>
    </row>
    <row r="91" spans="9:13">
      <c r="I91" s="78"/>
      <c r="K91" s="78"/>
      <c r="L91" s="78"/>
      <c r="M91" s="78"/>
    </row>
    <row r="92" spans="9:13">
      <c r="I92" s="78"/>
      <c r="K92" s="78"/>
      <c r="L92" s="78"/>
      <c r="M92" s="78"/>
    </row>
    <row r="93" spans="9:13">
      <c r="I93" s="78"/>
      <c r="K93" s="78"/>
      <c r="L93" s="78"/>
      <c r="M93" s="78"/>
    </row>
    <row r="94" spans="9:13">
      <c r="I94" s="78"/>
      <c r="K94" s="78"/>
      <c r="L94" s="78"/>
      <c r="M94" s="78"/>
    </row>
    <row r="95" spans="9:13">
      <c r="I95" s="78"/>
      <c r="K95" s="78"/>
      <c r="L95" s="78"/>
      <c r="M95" s="78"/>
    </row>
    <row r="96" spans="9:13">
      <c r="I96" s="78"/>
      <c r="K96" s="78"/>
      <c r="L96" s="78"/>
      <c r="M96" s="78"/>
    </row>
    <row r="97" spans="9:13">
      <c r="I97" s="78"/>
      <c r="K97" s="78"/>
      <c r="L97" s="78"/>
      <c r="M97" s="78"/>
    </row>
    <row r="98" spans="9:13">
      <c r="I98" s="78"/>
      <c r="K98" s="78"/>
      <c r="L98" s="78"/>
      <c r="M98" s="78"/>
    </row>
    <row r="99" spans="9:13">
      <c r="I99" s="78"/>
      <c r="K99" s="78"/>
      <c r="L99" s="78"/>
      <c r="M99" s="78"/>
    </row>
    <row r="100" spans="9:13">
      <c r="I100" s="78"/>
      <c r="K100" s="78"/>
      <c r="L100" s="78"/>
      <c r="M100" s="78"/>
    </row>
    <row r="101" spans="9:13">
      <c r="K101" s="78"/>
      <c r="L101" s="78"/>
      <c r="M101" s="78"/>
    </row>
    <row r="102" spans="9:13">
      <c r="K102" s="78"/>
      <c r="L102" s="78"/>
      <c r="M102" s="78"/>
    </row>
  </sheetData>
  <mergeCells count="5">
    <mergeCell ref="C6:P6"/>
    <mergeCell ref="C2:D2"/>
    <mergeCell ref="C3:F3"/>
    <mergeCell ref="C4:J4"/>
    <mergeCell ref="C5:P5"/>
  </mergeCells>
  <phoneticPr fontId="2" type="noConversion"/>
  <dataValidations count="3">
    <dataValidation type="list" allowBlank="1" showInputMessage="1" showErrorMessage="1" sqref="K7 K10:K15">
      <formula1>Atleta_F</formula1>
    </dataValidation>
    <dataValidation type="list" allowBlank="1" showInputMessage="1" showErrorMessage="1" sqref="K16:K29">
      <formula1>Atleta_M</formula1>
    </dataValidation>
    <dataValidation type="list" allowBlank="1" showInputMessage="1" showErrorMessage="1" sqref="C3:F3">
      <formula1>Tipo_Gara</formula1>
    </dataValidation>
  </dataValidations>
  <pageMargins left="0.28999999999999998" right="0.28000000000000003" top="0.31" bottom="0.16" header="0.21" footer="7.0000000000000007E-2"/>
  <pageSetup paperSize="9" scale="84" orientation="landscape" horizontalDpi="1200" verticalDpi="1200" r:id="rId1"/>
  <headerFooter alignWithMargins="0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>
  <sheetPr codeName="Sheet59" enableFormatConditionsCalculation="0">
    <tabColor indexed="11"/>
    <pageSetUpPr fitToPage="1"/>
  </sheetPr>
  <dimension ref="B1:T21"/>
  <sheetViews>
    <sheetView workbookViewId="0"/>
  </sheetViews>
  <sheetFormatPr defaultRowHeight="12.75"/>
  <cols>
    <col min="1" max="1" width="2.140625" customWidth="1"/>
    <col min="2" max="2" width="31.7109375" customWidth="1"/>
    <col min="3" max="3" width="6.42578125" style="1" customWidth="1"/>
    <col min="4" max="10" width="6.42578125" customWidth="1"/>
    <col min="11" max="11" width="7.28515625" customWidth="1"/>
    <col min="12" max="13" width="6.42578125" customWidth="1"/>
    <col min="14" max="14" width="3.42578125" customWidth="1"/>
    <col min="15" max="15" width="3.5703125" customWidth="1"/>
    <col min="17" max="17" width="9" customWidth="1"/>
    <col min="18" max="18" width="10.85546875" customWidth="1"/>
    <col min="19" max="19" width="1.85546875" customWidth="1"/>
    <col min="20" max="20" width="11.85546875" customWidth="1"/>
  </cols>
  <sheetData>
    <row r="1" spans="2:20" ht="8.25" customHeight="1">
      <c r="C1"/>
    </row>
    <row r="2" spans="2:20">
      <c r="B2" t="s">
        <v>5</v>
      </c>
      <c r="C2" s="346">
        <v>41840</v>
      </c>
      <c r="D2" s="346"/>
      <c r="H2" t="s">
        <v>125</v>
      </c>
      <c r="J2" t="s">
        <v>134</v>
      </c>
      <c r="T2" s="2" t="s">
        <v>121</v>
      </c>
    </row>
    <row r="3" spans="2:20">
      <c r="B3" t="s">
        <v>2</v>
      </c>
      <c r="C3" s="347" t="s">
        <v>157</v>
      </c>
      <c r="D3" s="348"/>
      <c r="E3" s="348"/>
      <c r="F3" s="349"/>
      <c r="G3" s="6"/>
      <c r="H3" s="112">
        <v>180</v>
      </c>
      <c r="I3" s="6"/>
      <c r="J3" s="70">
        <v>18</v>
      </c>
    </row>
    <row r="4" spans="2:20">
      <c r="B4" t="s">
        <v>6</v>
      </c>
      <c r="C4" s="345" t="s">
        <v>321</v>
      </c>
      <c r="D4" s="345"/>
      <c r="E4" s="345"/>
      <c r="F4" s="345"/>
      <c r="G4" s="345"/>
      <c r="H4" s="345"/>
      <c r="I4" s="345"/>
      <c r="J4" s="345"/>
    </row>
    <row r="5" spans="2:20">
      <c r="B5" t="s">
        <v>7</v>
      </c>
      <c r="C5" s="344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</row>
    <row r="6" spans="2:20">
      <c r="B6" t="s">
        <v>79</v>
      </c>
      <c r="C6" s="344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</row>
    <row r="7" spans="2:20" ht="13.5" thickBot="1">
      <c r="C7"/>
    </row>
    <row r="8" spans="2:20" ht="13.5" thickBot="1">
      <c r="B8" s="2" t="s">
        <v>133</v>
      </c>
      <c r="C8" s="2"/>
      <c r="D8" s="2"/>
      <c r="E8" s="2"/>
      <c r="F8" s="2"/>
      <c r="G8" s="2"/>
      <c r="H8" s="2"/>
      <c r="I8" s="2"/>
      <c r="J8" s="2"/>
      <c r="P8" s="59" t="s">
        <v>8</v>
      </c>
      <c r="Q8" s="56" t="s">
        <v>119</v>
      </c>
      <c r="R8" s="55" t="s">
        <v>120</v>
      </c>
    </row>
    <row r="9" spans="2:20" ht="13.5" thickBot="1">
      <c r="B9" s="25" t="s">
        <v>22</v>
      </c>
      <c r="C9" s="11" t="s">
        <v>26</v>
      </c>
      <c r="D9" s="25" t="s">
        <v>25</v>
      </c>
      <c r="E9" s="11" t="s">
        <v>24</v>
      </c>
      <c r="F9" s="25" t="s">
        <v>31</v>
      </c>
      <c r="G9" s="10" t="s">
        <v>34</v>
      </c>
      <c r="H9" s="10" t="s">
        <v>76</v>
      </c>
      <c r="I9" s="11" t="s">
        <v>77</v>
      </c>
      <c r="J9" s="25" t="s">
        <v>32</v>
      </c>
      <c r="K9" s="11" t="s">
        <v>78</v>
      </c>
      <c r="L9" s="8" t="s">
        <v>4</v>
      </c>
      <c r="M9" s="8" t="s">
        <v>30</v>
      </c>
      <c r="P9" s="59" t="s">
        <v>9</v>
      </c>
      <c r="Q9" s="68">
        <v>248</v>
      </c>
      <c r="R9" s="69"/>
    </row>
    <row r="10" spans="2:20">
      <c r="B10" s="33" t="s">
        <v>50</v>
      </c>
      <c r="C10" s="43" t="s">
        <v>12</v>
      </c>
      <c r="D10" s="33">
        <v>58</v>
      </c>
      <c r="E10" s="152">
        <v>10</v>
      </c>
      <c r="F10" s="153">
        <v>76.706827309236942</v>
      </c>
      <c r="G10" s="154">
        <v>1</v>
      </c>
      <c r="H10" s="154">
        <v>180</v>
      </c>
      <c r="I10" s="155">
        <v>138.07228915662651</v>
      </c>
      <c r="J10" s="153">
        <v>75</v>
      </c>
      <c r="K10" s="155">
        <v>135</v>
      </c>
      <c r="L10" s="156"/>
      <c r="M10" s="157">
        <v>291.07228915662654</v>
      </c>
      <c r="P10" s="67" t="s">
        <v>10</v>
      </c>
      <c r="Q10" s="57"/>
      <c r="R10" s="91"/>
    </row>
    <row r="11" spans="2:20">
      <c r="B11" s="34" t="s">
        <v>68</v>
      </c>
      <c r="C11" s="36" t="s">
        <v>14</v>
      </c>
      <c r="D11" s="34">
        <v>163</v>
      </c>
      <c r="E11" s="47">
        <v>35</v>
      </c>
      <c r="F11" s="49">
        <v>34.53815261044177</v>
      </c>
      <c r="G11" s="45">
        <v>5</v>
      </c>
      <c r="H11" s="45">
        <v>180</v>
      </c>
      <c r="I11" s="109">
        <v>62.168674698795186</v>
      </c>
      <c r="J11" s="49">
        <v>31.372549019607842</v>
      </c>
      <c r="K11" s="109">
        <v>56.470588235294116</v>
      </c>
      <c r="L11" s="110"/>
      <c r="M11" s="111">
        <v>136.63926293408929</v>
      </c>
      <c r="P11" s="67"/>
      <c r="Q11" s="57"/>
      <c r="R11" s="91"/>
    </row>
    <row r="12" spans="2:20">
      <c r="B12" s="34" t="s">
        <v>168</v>
      </c>
      <c r="C12" s="36" t="s">
        <v>15</v>
      </c>
      <c r="D12" s="34">
        <v>0</v>
      </c>
      <c r="E12" s="47">
        <v>0</v>
      </c>
      <c r="F12" s="49"/>
      <c r="G12" s="45">
        <v>4</v>
      </c>
      <c r="H12" s="45">
        <v>0</v>
      </c>
      <c r="I12" s="109">
        <v>0</v>
      </c>
      <c r="J12" s="49"/>
      <c r="K12" s="109">
        <v>0</v>
      </c>
      <c r="L12" s="110"/>
      <c r="M12" s="111">
        <v>18</v>
      </c>
      <c r="P12" s="60" t="s">
        <v>11</v>
      </c>
      <c r="Q12" s="58"/>
      <c r="R12" s="54"/>
    </row>
    <row r="13" spans="2:20">
      <c r="B13" s="34" t="s">
        <v>93</v>
      </c>
      <c r="C13" s="36" t="s">
        <v>13</v>
      </c>
      <c r="D13" s="34">
        <v>0</v>
      </c>
      <c r="E13" s="47"/>
      <c r="F13" s="49"/>
      <c r="G13" s="45">
        <v>5</v>
      </c>
      <c r="H13" s="45">
        <v>0</v>
      </c>
      <c r="I13" s="109">
        <v>0</v>
      </c>
      <c r="J13" s="49"/>
      <c r="K13" s="109">
        <v>0</v>
      </c>
      <c r="L13" s="110"/>
      <c r="M13" s="111">
        <v>18</v>
      </c>
      <c r="P13" s="60" t="s">
        <v>12</v>
      </c>
      <c r="Q13" s="58">
        <v>39</v>
      </c>
      <c r="R13" s="87"/>
    </row>
    <row r="14" spans="2:20" ht="13.5" thickBot="1">
      <c r="B14" s="35" t="s">
        <v>57</v>
      </c>
      <c r="C14" s="37" t="s">
        <v>15</v>
      </c>
      <c r="D14" s="35">
        <v>0</v>
      </c>
      <c r="E14" s="48"/>
      <c r="F14" s="50"/>
      <c r="G14" s="51">
        <v>9</v>
      </c>
      <c r="H14" s="51">
        <v>0</v>
      </c>
      <c r="I14" s="106">
        <v>0</v>
      </c>
      <c r="J14" s="50"/>
      <c r="K14" s="106">
        <v>0</v>
      </c>
      <c r="L14" s="107"/>
      <c r="M14" s="108">
        <v>18</v>
      </c>
      <c r="P14" s="60" t="s">
        <v>13</v>
      </c>
      <c r="Q14" s="58"/>
      <c r="R14" s="87"/>
    </row>
    <row r="15" spans="2:20">
      <c r="P15" s="60" t="s">
        <v>14</v>
      </c>
      <c r="Q15" s="58">
        <v>50</v>
      </c>
      <c r="R15" s="54"/>
    </row>
    <row r="16" spans="2:20">
      <c r="P16" s="60" t="s">
        <v>15</v>
      </c>
      <c r="Q16" s="58"/>
      <c r="R16" s="54"/>
    </row>
    <row r="17" spans="16:18">
      <c r="P17" s="60" t="s">
        <v>16</v>
      </c>
      <c r="Q17" s="58"/>
      <c r="R17" s="87"/>
    </row>
    <row r="18" spans="16:18">
      <c r="P18" s="60" t="s">
        <v>17</v>
      </c>
      <c r="Q18" s="58"/>
      <c r="R18" s="87"/>
    </row>
    <row r="19" spans="16:18">
      <c r="P19" s="60" t="s">
        <v>18</v>
      </c>
      <c r="Q19" s="58"/>
      <c r="R19" s="87"/>
    </row>
    <row r="20" spans="16:18">
      <c r="P20" s="85" t="s">
        <v>19</v>
      </c>
      <c r="Q20" s="86"/>
      <c r="R20" s="87"/>
    </row>
    <row r="21" spans="16:18" ht="13.5" thickBot="1">
      <c r="P21" s="88" t="s">
        <v>20</v>
      </c>
      <c r="Q21" s="89"/>
      <c r="R21" s="90"/>
    </row>
  </sheetData>
  <mergeCells count="5">
    <mergeCell ref="C6:P6"/>
    <mergeCell ref="C2:D2"/>
    <mergeCell ref="C3:F3"/>
    <mergeCell ref="C4:J4"/>
    <mergeCell ref="C5:P5"/>
  </mergeCells>
  <phoneticPr fontId="2" type="noConversion"/>
  <dataValidations count="2">
    <dataValidation type="list" allowBlank="1" showInputMessage="1" showErrorMessage="1" sqref="K7 K10:K14">
      <formula1>Atleta_F</formula1>
    </dataValidation>
    <dataValidation type="list" allowBlank="1" showInputMessage="1" showErrorMessage="1" sqref="C3:F3">
      <formula1>Tipo_Gara</formula1>
    </dataValidation>
  </dataValidations>
  <pageMargins left="0.28999999999999998" right="0.28000000000000003" top="0.31" bottom="0.16" header="0.21" footer="7.0000000000000007E-2"/>
  <pageSetup paperSize="9" orientation="landscape" horizontalDpi="1200" verticalDpi="1200" r:id="rId1"/>
  <headerFooter alignWithMargins="0"/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>
  <sheetPr codeName="Sheet60" enableFormatConditionsCalculation="0">
    <tabColor indexed="11"/>
    <pageSetUpPr fitToPage="1"/>
  </sheetPr>
  <dimension ref="B1:T32"/>
  <sheetViews>
    <sheetView workbookViewId="0"/>
  </sheetViews>
  <sheetFormatPr defaultRowHeight="12.75"/>
  <cols>
    <col min="1" max="1" width="2.140625" customWidth="1"/>
    <col min="2" max="2" width="31.7109375" customWidth="1"/>
    <col min="3" max="3" width="6.42578125" style="1" customWidth="1"/>
    <col min="4" max="10" width="6.42578125" customWidth="1"/>
    <col min="11" max="11" width="7.28515625" customWidth="1"/>
    <col min="12" max="13" width="6.42578125" customWidth="1"/>
    <col min="14" max="14" width="3.42578125" customWidth="1"/>
    <col min="15" max="15" width="3.5703125" customWidth="1"/>
    <col min="17" max="17" width="9" customWidth="1"/>
    <col min="18" max="18" width="10.85546875" customWidth="1"/>
    <col min="19" max="19" width="1.85546875" customWidth="1"/>
    <col min="20" max="20" width="11.85546875" customWidth="1"/>
  </cols>
  <sheetData>
    <row r="1" spans="2:20" ht="8.25" customHeight="1">
      <c r="C1"/>
    </row>
    <row r="2" spans="2:20">
      <c r="B2" t="s">
        <v>5</v>
      </c>
      <c r="C2" s="346">
        <v>41840</v>
      </c>
      <c r="D2" s="346"/>
      <c r="H2" t="s">
        <v>125</v>
      </c>
      <c r="J2" t="s">
        <v>134</v>
      </c>
      <c r="T2" s="2" t="s">
        <v>121</v>
      </c>
    </row>
    <row r="3" spans="2:20">
      <c r="B3" t="s">
        <v>2</v>
      </c>
      <c r="C3" s="347" t="s">
        <v>157</v>
      </c>
      <c r="D3" s="348"/>
      <c r="E3" s="348"/>
      <c r="F3" s="349"/>
      <c r="G3" s="6"/>
      <c r="H3" s="112">
        <v>180</v>
      </c>
      <c r="I3" s="6"/>
      <c r="J3" s="70">
        <v>18</v>
      </c>
    </row>
    <row r="4" spans="2:20">
      <c r="B4" t="s">
        <v>6</v>
      </c>
      <c r="C4" s="345" t="s">
        <v>323</v>
      </c>
      <c r="D4" s="345"/>
      <c r="E4" s="345"/>
      <c r="F4" s="345"/>
      <c r="G4" s="345"/>
      <c r="H4" s="345"/>
      <c r="I4" s="345"/>
      <c r="J4" s="345"/>
    </row>
    <row r="5" spans="2:20">
      <c r="B5" t="s">
        <v>7</v>
      </c>
      <c r="C5" s="344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</row>
    <row r="6" spans="2:20">
      <c r="B6" t="s">
        <v>79</v>
      </c>
      <c r="C6" s="344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</row>
    <row r="7" spans="2:20" ht="13.5" thickBot="1">
      <c r="C7"/>
    </row>
    <row r="8" spans="2:20" ht="13.5" thickBot="1">
      <c r="B8" s="2" t="s">
        <v>133</v>
      </c>
      <c r="C8" s="2"/>
      <c r="D8" s="2"/>
      <c r="E8" s="2"/>
      <c r="F8" s="2"/>
      <c r="G8" s="2"/>
      <c r="H8" s="2"/>
      <c r="I8" s="2"/>
      <c r="J8" s="2"/>
      <c r="P8" s="59" t="s">
        <v>8</v>
      </c>
      <c r="Q8" s="56" t="s">
        <v>119</v>
      </c>
      <c r="R8" s="55" t="s">
        <v>120</v>
      </c>
    </row>
    <row r="9" spans="2:20" ht="13.5" thickBot="1">
      <c r="B9" s="25" t="s">
        <v>22</v>
      </c>
      <c r="C9" s="11" t="s">
        <v>26</v>
      </c>
      <c r="D9" s="25" t="s">
        <v>25</v>
      </c>
      <c r="E9" s="11" t="s">
        <v>24</v>
      </c>
      <c r="F9" s="25" t="s">
        <v>31</v>
      </c>
      <c r="G9" s="10" t="s">
        <v>34</v>
      </c>
      <c r="H9" s="10" t="s">
        <v>76</v>
      </c>
      <c r="I9" s="11" t="s">
        <v>77</v>
      </c>
      <c r="J9" s="25" t="s">
        <v>32</v>
      </c>
      <c r="K9" s="11" t="s">
        <v>78</v>
      </c>
      <c r="L9" s="8" t="s">
        <v>4</v>
      </c>
      <c r="M9" s="8" t="s">
        <v>30</v>
      </c>
      <c r="P9" s="59" t="s">
        <v>9</v>
      </c>
      <c r="Q9" s="68">
        <v>248</v>
      </c>
      <c r="R9" s="69">
        <v>33</v>
      </c>
    </row>
    <row r="10" spans="2:20">
      <c r="B10" s="33" t="s">
        <v>167</v>
      </c>
      <c r="C10" s="43" t="s">
        <v>229</v>
      </c>
      <c r="D10" s="33">
        <v>10</v>
      </c>
      <c r="E10" s="152">
        <v>2</v>
      </c>
      <c r="F10" s="153">
        <v>70.588235294117652</v>
      </c>
      <c r="G10" s="154">
        <v>3</v>
      </c>
      <c r="H10" s="154">
        <v>180</v>
      </c>
      <c r="I10" s="155">
        <v>127.05882352941177</v>
      </c>
      <c r="J10" s="153">
        <v>60</v>
      </c>
      <c r="K10" s="155">
        <v>108</v>
      </c>
      <c r="L10" s="156"/>
      <c r="M10" s="157">
        <v>253.05882352941177</v>
      </c>
      <c r="P10" s="67" t="s">
        <v>10</v>
      </c>
      <c r="Q10" s="57"/>
      <c r="R10" s="91"/>
    </row>
    <row r="11" spans="2:20">
      <c r="B11" s="34" t="s">
        <v>54</v>
      </c>
      <c r="C11" s="36" t="s">
        <v>14</v>
      </c>
      <c r="D11" s="34">
        <v>67</v>
      </c>
      <c r="E11" s="47">
        <v>15</v>
      </c>
      <c r="F11" s="49">
        <v>73.092369477911646</v>
      </c>
      <c r="G11" s="45">
        <v>15</v>
      </c>
      <c r="H11" s="45">
        <v>0</v>
      </c>
      <c r="I11" s="109">
        <v>0</v>
      </c>
      <c r="J11" s="49">
        <v>80</v>
      </c>
      <c r="K11" s="109">
        <v>0</v>
      </c>
      <c r="L11" s="110"/>
      <c r="M11" s="111">
        <v>18</v>
      </c>
      <c r="P11" s="60" t="s">
        <v>11</v>
      </c>
      <c r="Q11" s="58"/>
      <c r="R11" s="54"/>
    </row>
    <row r="12" spans="2:20" ht="13.5" thickBot="1">
      <c r="B12" s="35" t="s">
        <v>169</v>
      </c>
      <c r="C12" s="37" t="s">
        <v>13</v>
      </c>
      <c r="D12" s="35">
        <v>91</v>
      </c>
      <c r="E12" s="48">
        <v>22</v>
      </c>
      <c r="F12" s="50">
        <v>63.453815261044177</v>
      </c>
      <c r="G12" s="51">
        <v>5</v>
      </c>
      <c r="H12" s="51">
        <v>160</v>
      </c>
      <c r="I12" s="106">
        <v>101.52610441767068</v>
      </c>
      <c r="J12" s="50">
        <v>56.862745098039213</v>
      </c>
      <c r="K12" s="106">
        <v>90.980392156862749</v>
      </c>
      <c r="L12" s="107"/>
      <c r="M12" s="108">
        <v>210.50649657453343</v>
      </c>
      <c r="P12" s="60" t="s">
        <v>12</v>
      </c>
      <c r="Q12" s="58"/>
      <c r="R12" s="87"/>
    </row>
    <row r="13" spans="2:20">
      <c r="I13" s="78"/>
      <c r="K13" s="78"/>
      <c r="L13" s="78"/>
      <c r="M13" s="78"/>
      <c r="P13" s="60" t="s">
        <v>13</v>
      </c>
      <c r="Q13" s="58">
        <v>50</v>
      </c>
      <c r="R13" s="54">
        <v>4</v>
      </c>
    </row>
    <row r="14" spans="2:20">
      <c r="I14" s="78"/>
      <c r="K14" s="78"/>
      <c r="L14" s="78"/>
      <c r="M14" s="78"/>
      <c r="P14" s="60" t="s">
        <v>14</v>
      </c>
      <c r="Q14" s="58">
        <v>74</v>
      </c>
      <c r="R14" s="54"/>
    </row>
    <row r="15" spans="2:20">
      <c r="I15" s="78"/>
      <c r="K15" s="78"/>
      <c r="L15" s="78"/>
      <c r="M15" s="78"/>
      <c r="P15" s="60" t="s">
        <v>15</v>
      </c>
      <c r="Q15" s="58"/>
      <c r="R15" s="54"/>
    </row>
    <row r="16" spans="2:20">
      <c r="I16" s="78"/>
      <c r="K16" s="78"/>
      <c r="L16" s="78"/>
      <c r="M16" s="78"/>
      <c r="P16" s="60" t="s">
        <v>16</v>
      </c>
      <c r="Q16" s="58"/>
      <c r="R16" s="87"/>
    </row>
    <row r="17" spans="9:18">
      <c r="I17" s="78"/>
      <c r="K17" s="78"/>
      <c r="L17" s="78"/>
      <c r="M17" s="78"/>
      <c r="P17" s="60" t="s">
        <v>17</v>
      </c>
      <c r="Q17" s="58"/>
      <c r="R17" s="87"/>
    </row>
    <row r="18" spans="9:18">
      <c r="I18" s="78"/>
      <c r="K18" s="78"/>
      <c r="L18" s="78"/>
      <c r="M18" s="78"/>
      <c r="P18" s="60" t="s">
        <v>18</v>
      </c>
      <c r="Q18" s="58"/>
      <c r="R18" s="87"/>
    </row>
    <row r="19" spans="9:18">
      <c r="I19" s="78"/>
      <c r="K19" s="78"/>
      <c r="L19" s="78"/>
      <c r="M19" s="78"/>
      <c r="P19" s="85" t="s">
        <v>19</v>
      </c>
      <c r="Q19" s="86"/>
      <c r="R19" s="87"/>
    </row>
    <row r="20" spans="9:18" ht="13.5" thickBot="1">
      <c r="I20" s="78"/>
      <c r="K20" s="78"/>
      <c r="L20" s="78"/>
      <c r="M20" s="78"/>
      <c r="P20" s="88" t="s">
        <v>20</v>
      </c>
      <c r="Q20" s="89"/>
      <c r="R20" s="90"/>
    </row>
    <row r="21" spans="9:18">
      <c r="I21" s="78"/>
      <c r="K21" s="78"/>
      <c r="L21" s="78"/>
      <c r="M21" s="78"/>
    </row>
    <row r="22" spans="9:18">
      <c r="I22" s="78"/>
      <c r="K22" s="78"/>
      <c r="L22" s="78"/>
      <c r="M22" s="78"/>
    </row>
    <row r="23" spans="9:18">
      <c r="I23" s="78"/>
      <c r="K23" s="78"/>
      <c r="L23" s="78"/>
      <c r="M23" s="78"/>
    </row>
    <row r="24" spans="9:18">
      <c r="I24" s="78"/>
      <c r="K24" s="78"/>
      <c r="L24" s="78"/>
      <c r="M24" s="78"/>
    </row>
    <row r="25" spans="9:18">
      <c r="I25" s="78"/>
      <c r="K25" s="78"/>
      <c r="L25" s="78"/>
      <c r="M25" s="78"/>
    </row>
    <row r="26" spans="9:18">
      <c r="I26" s="78"/>
      <c r="K26" s="78"/>
      <c r="L26" s="78"/>
      <c r="M26" s="78"/>
    </row>
    <row r="27" spans="9:18">
      <c r="I27" s="78"/>
      <c r="K27" s="78"/>
      <c r="L27" s="78"/>
      <c r="M27" s="78"/>
    </row>
    <row r="28" spans="9:18">
      <c r="I28" s="78"/>
      <c r="K28" s="78"/>
      <c r="L28" s="78"/>
      <c r="M28" s="78"/>
    </row>
    <row r="29" spans="9:18">
      <c r="I29" s="78"/>
      <c r="K29" s="78"/>
      <c r="L29" s="78"/>
      <c r="M29" s="78"/>
    </row>
    <row r="30" spans="9:18">
      <c r="I30" s="78"/>
      <c r="K30" s="78"/>
      <c r="L30" s="78"/>
      <c r="M30" s="78"/>
    </row>
    <row r="31" spans="9:18">
      <c r="K31" s="78"/>
      <c r="L31" s="78"/>
      <c r="M31" s="78"/>
    </row>
    <row r="32" spans="9:18">
      <c r="K32" s="78"/>
      <c r="L32" s="78"/>
      <c r="M32" s="78"/>
    </row>
  </sheetData>
  <mergeCells count="5">
    <mergeCell ref="C6:P6"/>
    <mergeCell ref="C2:D2"/>
    <mergeCell ref="C3:F3"/>
    <mergeCell ref="C4:J4"/>
    <mergeCell ref="C5:P5"/>
  </mergeCells>
  <phoneticPr fontId="2" type="noConversion"/>
  <dataValidations count="2">
    <dataValidation type="list" allowBlank="1" showInputMessage="1" showErrorMessage="1" sqref="K7 K10:K12">
      <formula1>Atleta_F</formula1>
    </dataValidation>
    <dataValidation type="list" allowBlank="1" showInputMessage="1" showErrorMessage="1" sqref="C3:F3">
      <formula1>Tipo_Gara</formula1>
    </dataValidation>
  </dataValidations>
  <pageMargins left="0.28999999999999998" right="0.28000000000000003" top="0.31" bottom="0.16" header="0.21" footer="7.0000000000000007E-2"/>
  <pageSetup paperSize="9" orientation="landscape" horizontalDpi="1200" verticalDpi="1200" r:id="rId1"/>
  <headerFooter alignWithMargins="0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>
  <sheetPr codeName="Sheet61" enableFormatConditionsCalculation="0">
    <tabColor indexed="43"/>
    <pageSetUpPr fitToPage="1"/>
  </sheetPr>
  <dimension ref="B1:T75"/>
  <sheetViews>
    <sheetView workbookViewId="0"/>
  </sheetViews>
  <sheetFormatPr defaultRowHeight="12.75"/>
  <cols>
    <col min="1" max="1" width="2.140625" customWidth="1"/>
    <col min="2" max="2" width="31.7109375" customWidth="1"/>
    <col min="3" max="3" width="6.42578125" style="1" customWidth="1"/>
    <col min="4" max="10" width="6.42578125" customWidth="1"/>
    <col min="11" max="11" width="7.28515625" customWidth="1"/>
    <col min="12" max="13" width="6.42578125" customWidth="1"/>
    <col min="14" max="14" width="3.42578125" customWidth="1"/>
    <col min="15" max="15" width="3.5703125" customWidth="1"/>
    <col min="17" max="17" width="9" customWidth="1"/>
    <col min="18" max="18" width="10.85546875" customWidth="1"/>
    <col min="19" max="19" width="1.85546875" customWidth="1"/>
    <col min="20" max="20" width="11.85546875" customWidth="1"/>
  </cols>
  <sheetData>
    <row r="1" spans="2:20" ht="8.25" customHeight="1">
      <c r="C1"/>
    </row>
    <row r="2" spans="2:20">
      <c r="B2" t="s">
        <v>5</v>
      </c>
      <c r="C2" s="346">
        <v>41840</v>
      </c>
      <c r="D2" s="346"/>
      <c r="H2" t="s">
        <v>125</v>
      </c>
      <c r="J2" t="s">
        <v>134</v>
      </c>
      <c r="T2" s="2" t="s">
        <v>121</v>
      </c>
    </row>
    <row r="3" spans="2:20">
      <c r="B3" t="s">
        <v>2</v>
      </c>
      <c r="C3" s="347" t="s">
        <v>156</v>
      </c>
      <c r="D3" s="348"/>
      <c r="E3" s="348"/>
      <c r="F3" s="349"/>
      <c r="G3" s="6"/>
      <c r="H3" s="112">
        <v>100</v>
      </c>
      <c r="I3" s="6"/>
      <c r="J3" s="70">
        <v>10</v>
      </c>
    </row>
    <row r="4" spans="2:20">
      <c r="B4" t="s">
        <v>6</v>
      </c>
      <c r="C4" s="345" t="s">
        <v>322</v>
      </c>
      <c r="D4" s="345"/>
      <c r="E4" s="345"/>
      <c r="F4" s="345"/>
      <c r="G4" s="345"/>
      <c r="H4" s="345"/>
      <c r="I4" s="345"/>
      <c r="J4" s="345"/>
    </row>
    <row r="5" spans="2:20">
      <c r="B5" t="s">
        <v>7</v>
      </c>
      <c r="C5" s="344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</row>
    <row r="6" spans="2:20">
      <c r="B6" t="s">
        <v>79</v>
      </c>
      <c r="C6" s="344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</row>
    <row r="7" spans="2:20" ht="13.5" thickBot="1">
      <c r="C7"/>
    </row>
    <row r="8" spans="2:20" ht="13.5" thickBot="1">
      <c r="B8" s="2" t="s">
        <v>133</v>
      </c>
      <c r="C8" s="2"/>
      <c r="D8" s="2"/>
      <c r="E8" s="2"/>
      <c r="F8" s="2"/>
      <c r="G8" s="2"/>
      <c r="H8" s="2"/>
      <c r="I8" s="2"/>
      <c r="J8" s="2"/>
      <c r="P8" s="59" t="s">
        <v>8</v>
      </c>
      <c r="Q8" s="56" t="s">
        <v>119</v>
      </c>
      <c r="R8" s="55" t="s">
        <v>120</v>
      </c>
    </row>
    <row r="9" spans="2:20" ht="13.5" thickBot="1">
      <c r="B9" s="25" t="s">
        <v>22</v>
      </c>
      <c r="C9" s="11" t="s">
        <v>26</v>
      </c>
      <c r="D9" s="25" t="s">
        <v>25</v>
      </c>
      <c r="E9" s="11" t="s">
        <v>24</v>
      </c>
      <c r="F9" s="25" t="s">
        <v>31</v>
      </c>
      <c r="G9" s="10" t="s">
        <v>34</v>
      </c>
      <c r="H9" s="10" t="s">
        <v>76</v>
      </c>
      <c r="I9" s="11" t="s">
        <v>77</v>
      </c>
      <c r="J9" s="25" t="s">
        <v>32</v>
      </c>
      <c r="K9" s="11" t="s">
        <v>78</v>
      </c>
      <c r="L9" s="8" t="s">
        <v>4</v>
      </c>
      <c r="M9" s="8" t="s">
        <v>30</v>
      </c>
      <c r="P9" s="59" t="s">
        <v>9</v>
      </c>
      <c r="Q9" s="68">
        <v>237</v>
      </c>
      <c r="R9" s="69"/>
    </row>
    <row r="10" spans="2:20">
      <c r="B10" s="33" t="s">
        <v>193</v>
      </c>
      <c r="C10" s="43" t="s">
        <v>12</v>
      </c>
      <c r="D10" s="33">
        <v>10</v>
      </c>
      <c r="E10" s="152">
        <v>3</v>
      </c>
      <c r="F10" s="153">
        <v>95.798319327731093</v>
      </c>
      <c r="G10" s="154">
        <v>3</v>
      </c>
      <c r="H10" s="154">
        <v>100</v>
      </c>
      <c r="I10" s="155">
        <v>95.798319327731093</v>
      </c>
      <c r="J10" s="153">
        <v>92.682926829268297</v>
      </c>
      <c r="K10" s="155">
        <v>92.682926829268297</v>
      </c>
      <c r="L10" s="156">
        <v>25</v>
      </c>
      <c r="M10" s="157">
        <v>223.48124615699939</v>
      </c>
      <c r="P10" s="67" t="s">
        <v>10</v>
      </c>
      <c r="Q10" s="57"/>
      <c r="R10" s="91"/>
    </row>
    <row r="11" spans="2:20">
      <c r="B11" s="34" t="s">
        <v>48</v>
      </c>
      <c r="C11" s="36" t="s">
        <v>17</v>
      </c>
      <c r="D11" s="34">
        <v>34</v>
      </c>
      <c r="E11" s="47">
        <v>1</v>
      </c>
      <c r="F11" s="49">
        <v>85.714285714285708</v>
      </c>
      <c r="G11" s="45">
        <v>1</v>
      </c>
      <c r="H11" s="45">
        <v>100</v>
      </c>
      <c r="I11" s="109">
        <v>85.714285714285708</v>
      </c>
      <c r="J11" s="49">
        <v>88.888888888888886</v>
      </c>
      <c r="K11" s="109">
        <v>88.888888888888886</v>
      </c>
      <c r="L11" s="110">
        <v>50</v>
      </c>
      <c r="M11" s="111">
        <v>234.60317460317461</v>
      </c>
      <c r="P11" s="60" t="s">
        <v>11</v>
      </c>
      <c r="Q11" s="58"/>
      <c r="R11" s="54"/>
    </row>
    <row r="12" spans="2:20">
      <c r="B12" s="34" t="s">
        <v>91</v>
      </c>
      <c r="C12" s="36" t="s">
        <v>13</v>
      </c>
      <c r="D12" s="34">
        <v>63</v>
      </c>
      <c r="E12" s="47">
        <v>13</v>
      </c>
      <c r="F12" s="49">
        <v>73.529411764705884</v>
      </c>
      <c r="G12" s="45">
        <v>1</v>
      </c>
      <c r="H12" s="45">
        <v>100</v>
      </c>
      <c r="I12" s="109">
        <v>73.529411764705884</v>
      </c>
      <c r="J12" s="49">
        <v>79.032258064516128</v>
      </c>
      <c r="K12" s="109">
        <v>79.032258064516128</v>
      </c>
      <c r="L12" s="110"/>
      <c r="M12" s="111">
        <v>162.56166982922201</v>
      </c>
      <c r="P12" s="60" t="s">
        <v>12</v>
      </c>
      <c r="Q12" s="58">
        <v>40</v>
      </c>
      <c r="R12" s="87"/>
    </row>
    <row r="13" spans="2:20">
      <c r="B13" s="34" t="s">
        <v>88</v>
      </c>
      <c r="C13" s="36" t="s">
        <v>17</v>
      </c>
      <c r="D13" s="34">
        <v>125</v>
      </c>
      <c r="E13" s="47">
        <v>3</v>
      </c>
      <c r="F13" s="49">
        <v>47.47899159663865</v>
      </c>
      <c r="G13" s="45">
        <v>2</v>
      </c>
      <c r="H13" s="45">
        <v>100</v>
      </c>
      <c r="I13" s="109">
        <v>47.47899159663865</v>
      </c>
      <c r="J13" s="49">
        <v>66.666666666666657</v>
      </c>
      <c r="K13" s="109">
        <v>66.666666666666657</v>
      </c>
      <c r="L13" s="110">
        <v>12.5</v>
      </c>
      <c r="M13" s="111">
        <v>136.64565826330531</v>
      </c>
      <c r="P13" s="60" t="s">
        <v>13</v>
      </c>
      <c r="Q13" s="58">
        <v>61</v>
      </c>
      <c r="R13" s="87"/>
    </row>
    <row r="14" spans="2:20" ht="13.5" thickBot="1">
      <c r="B14" s="35" t="s">
        <v>94</v>
      </c>
      <c r="C14" s="37" t="s">
        <v>13</v>
      </c>
      <c r="D14" s="35">
        <v>138</v>
      </c>
      <c r="E14" s="48">
        <v>37</v>
      </c>
      <c r="F14" s="50">
        <v>42.016806722689076</v>
      </c>
      <c r="G14" s="51">
        <v>2</v>
      </c>
      <c r="H14" s="51">
        <v>100</v>
      </c>
      <c r="I14" s="106">
        <v>42.016806722689083</v>
      </c>
      <c r="J14" s="50">
        <v>40.322580645161288</v>
      </c>
      <c r="K14" s="106">
        <v>40.322580645161288</v>
      </c>
      <c r="L14" s="107"/>
      <c r="M14" s="108">
        <v>92.339387367850378</v>
      </c>
      <c r="P14" s="60" t="s">
        <v>14</v>
      </c>
      <c r="Q14" s="58"/>
      <c r="R14" s="54"/>
    </row>
    <row r="15" spans="2:20">
      <c r="F15" s="7"/>
      <c r="I15" s="78"/>
      <c r="J15" s="7"/>
      <c r="K15" s="78"/>
      <c r="L15" s="78"/>
      <c r="M15" s="78"/>
      <c r="P15" s="60" t="s">
        <v>15</v>
      </c>
      <c r="Q15" s="58"/>
      <c r="R15" s="54"/>
    </row>
    <row r="16" spans="2:20">
      <c r="B16" s="99" t="s">
        <v>106</v>
      </c>
      <c r="F16" s="7"/>
      <c r="I16" s="78"/>
      <c r="J16" s="7"/>
      <c r="K16" s="78"/>
      <c r="L16" s="78"/>
      <c r="M16" s="78"/>
      <c r="P16" s="60" t="s">
        <v>16</v>
      </c>
      <c r="Q16" s="58"/>
      <c r="R16" s="87"/>
    </row>
    <row r="17" spans="2:18">
      <c r="B17" s="101" t="s">
        <v>26</v>
      </c>
      <c r="C17" s="100"/>
      <c r="D17" s="102" t="s">
        <v>122</v>
      </c>
      <c r="E17" s="100"/>
      <c r="F17" s="100"/>
      <c r="G17" s="100"/>
      <c r="H17" s="100"/>
      <c r="I17" s="100"/>
      <c r="J17" s="100"/>
      <c r="K17" s="100"/>
      <c r="L17" s="100"/>
      <c r="M17" s="78"/>
      <c r="P17" s="60" t="s">
        <v>17</v>
      </c>
      <c r="Q17" s="58">
        <v>8</v>
      </c>
      <c r="R17" s="87"/>
    </row>
    <row r="18" spans="2:18">
      <c r="B18" s="101" t="s">
        <v>25</v>
      </c>
      <c r="D18" s="103" t="s">
        <v>123</v>
      </c>
      <c r="F18" s="7"/>
      <c r="I18" s="78"/>
      <c r="J18" s="7"/>
      <c r="K18" s="78"/>
      <c r="L18" s="78"/>
      <c r="M18" s="78"/>
      <c r="P18" s="60" t="s">
        <v>18</v>
      </c>
      <c r="Q18" s="58"/>
      <c r="R18" s="87"/>
    </row>
    <row r="19" spans="2:18">
      <c r="B19" s="101" t="s">
        <v>24</v>
      </c>
      <c r="D19" s="103" t="s">
        <v>124</v>
      </c>
      <c r="F19" s="7"/>
      <c r="I19" s="78"/>
      <c r="J19" s="7"/>
      <c r="K19" s="78"/>
      <c r="L19" s="78"/>
      <c r="M19" s="78"/>
      <c r="P19" s="85" t="s">
        <v>19</v>
      </c>
      <c r="Q19" s="86"/>
      <c r="R19" s="87"/>
    </row>
    <row r="20" spans="2:18" ht="13.5" thickBot="1">
      <c r="B20" s="101" t="s">
        <v>31</v>
      </c>
      <c r="D20" s="103" t="s">
        <v>129</v>
      </c>
      <c r="F20" s="7"/>
      <c r="I20" s="78"/>
      <c r="J20" s="7"/>
      <c r="K20" s="78"/>
      <c r="L20" s="78"/>
      <c r="M20" s="78"/>
      <c r="P20" s="88" t="s">
        <v>20</v>
      </c>
      <c r="Q20" s="89"/>
      <c r="R20" s="90"/>
    </row>
    <row r="21" spans="2:18">
      <c r="B21" s="101" t="s">
        <v>34</v>
      </c>
      <c r="D21" s="103" t="s">
        <v>277</v>
      </c>
      <c r="F21" s="7"/>
      <c r="I21" s="78"/>
      <c r="J21" s="7"/>
      <c r="K21" s="78"/>
      <c r="L21" s="78"/>
      <c r="M21" s="78"/>
    </row>
    <row r="22" spans="2:18">
      <c r="B22" s="101" t="s">
        <v>76</v>
      </c>
      <c r="D22" s="103" t="s">
        <v>127</v>
      </c>
      <c r="F22" s="7"/>
      <c r="I22" s="78"/>
      <c r="J22" s="7"/>
      <c r="K22" s="78"/>
      <c r="L22" s="78"/>
      <c r="M22" s="78"/>
    </row>
    <row r="23" spans="2:18">
      <c r="B23" s="101" t="s">
        <v>77</v>
      </c>
      <c r="D23" s="103" t="s">
        <v>128</v>
      </c>
      <c r="F23" s="7"/>
      <c r="I23" s="78"/>
      <c r="J23" s="7"/>
      <c r="K23" s="78"/>
      <c r="L23" s="78"/>
      <c r="M23" s="78"/>
    </row>
    <row r="24" spans="2:18">
      <c r="B24" s="101" t="s">
        <v>32</v>
      </c>
      <c r="D24" s="103" t="s">
        <v>130</v>
      </c>
      <c r="F24" s="7"/>
      <c r="I24" s="78"/>
      <c r="J24" s="7"/>
      <c r="K24" s="78"/>
      <c r="L24" s="78"/>
      <c r="M24" s="78"/>
    </row>
    <row r="25" spans="2:18">
      <c r="B25" s="101" t="s">
        <v>78</v>
      </c>
      <c r="D25" s="103" t="s">
        <v>131</v>
      </c>
      <c r="F25" s="7"/>
      <c r="I25" s="78"/>
      <c r="J25" s="7"/>
      <c r="K25" s="78"/>
      <c r="L25" s="78"/>
      <c r="M25" s="78"/>
    </row>
    <row r="26" spans="2:18">
      <c r="B26" s="101" t="s">
        <v>4</v>
      </c>
      <c r="D26" s="103" t="s">
        <v>132</v>
      </c>
      <c r="F26" s="7"/>
      <c r="I26" s="78"/>
      <c r="J26" s="7"/>
      <c r="K26" s="78"/>
      <c r="L26" s="78"/>
      <c r="M26" s="78"/>
    </row>
    <row r="27" spans="2:18">
      <c r="B27" s="101" t="s">
        <v>30</v>
      </c>
      <c r="D27" s="103" t="s">
        <v>135</v>
      </c>
      <c r="F27" s="7"/>
      <c r="I27" s="78"/>
      <c r="J27" s="7"/>
      <c r="K27" s="78"/>
      <c r="L27" s="78"/>
      <c r="M27" s="78"/>
    </row>
    <row r="28" spans="2:18">
      <c r="F28" s="7"/>
      <c r="I28" s="78"/>
      <c r="J28" s="7"/>
      <c r="K28" s="78"/>
      <c r="L28" s="78"/>
      <c r="M28" s="78"/>
    </row>
    <row r="29" spans="2:18">
      <c r="F29" s="7"/>
      <c r="I29" s="78"/>
      <c r="J29" s="7"/>
      <c r="K29" s="78"/>
      <c r="L29" s="78"/>
      <c r="M29" s="78"/>
    </row>
    <row r="30" spans="2:18">
      <c r="F30" s="7"/>
      <c r="I30" s="78"/>
      <c r="J30" s="7"/>
      <c r="K30" s="78"/>
      <c r="L30" s="78"/>
      <c r="M30" s="78"/>
    </row>
    <row r="31" spans="2:18">
      <c r="F31" s="7"/>
      <c r="I31" s="78"/>
      <c r="J31" s="7"/>
      <c r="K31" s="78"/>
      <c r="L31" s="78"/>
      <c r="M31" s="78"/>
    </row>
    <row r="32" spans="2:18">
      <c r="F32" s="7"/>
      <c r="I32" s="78"/>
      <c r="J32" s="7"/>
      <c r="K32" s="78"/>
      <c r="L32" s="78"/>
      <c r="M32" s="78"/>
    </row>
    <row r="33" spans="6:13">
      <c r="F33" s="7"/>
      <c r="I33" s="78"/>
      <c r="J33" s="7"/>
      <c r="K33" s="78"/>
      <c r="L33" s="78"/>
      <c r="M33" s="78"/>
    </row>
    <row r="34" spans="6:13">
      <c r="F34" s="7"/>
      <c r="I34" s="78"/>
      <c r="J34" s="7"/>
      <c r="K34" s="78"/>
      <c r="L34" s="78"/>
      <c r="M34" s="78"/>
    </row>
    <row r="35" spans="6:13">
      <c r="F35" s="7"/>
      <c r="I35" s="78"/>
      <c r="J35" s="7"/>
      <c r="K35" s="78"/>
      <c r="L35" s="78"/>
      <c r="M35" s="78"/>
    </row>
    <row r="36" spans="6:13">
      <c r="F36" s="7"/>
      <c r="I36" s="78"/>
      <c r="J36" s="7"/>
      <c r="K36" s="78"/>
      <c r="L36" s="78"/>
      <c r="M36" s="78"/>
    </row>
    <row r="37" spans="6:13">
      <c r="F37" s="7"/>
      <c r="I37" s="78"/>
      <c r="J37" s="7"/>
      <c r="K37" s="78"/>
      <c r="L37" s="78"/>
      <c r="M37" s="78"/>
    </row>
    <row r="38" spans="6:13">
      <c r="F38" s="7"/>
      <c r="I38" s="78"/>
      <c r="J38" s="7"/>
      <c r="K38" s="78"/>
      <c r="L38" s="78"/>
      <c r="M38" s="78"/>
    </row>
    <row r="39" spans="6:13">
      <c r="F39" s="7"/>
      <c r="I39" s="78"/>
      <c r="J39" s="7"/>
      <c r="K39" s="78"/>
      <c r="L39" s="78"/>
      <c r="M39" s="78"/>
    </row>
    <row r="40" spans="6:13">
      <c r="F40" s="7"/>
      <c r="I40" s="78"/>
      <c r="J40" s="7"/>
      <c r="K40" s="78"/>
      <c r="L40" s="78"/>
      <c r="M40" s="78"/>
    </row>
    <row r="41" spans="6:13">
      <c r="F41" s="7"/>
      <c r="I41" s="78"/>
      <c r="J41" s="7"/>
      <c r="K41" s="78"/>
      <c r="L41" s="78"/>
      <c r="M41" s="78"/>
    </row>
    <row r="42" spans="6:13">
      <c r="F42" s="7"/>
      <c r="I42" s="78"/>
      <c r="J42" s="7"/>
      <c r="K42" s="78"/>
      <c r="L42" s="78"/>
      <c r="M42" s="78"/>
    </row>
    <row r="43" spans="6:13">
      <c r="F43" s="7"/>
      <c r="I43" s="78"/>
      <c r="J43" s="7"/>
      <c r="K43" s="78"/>
      <c r="L43" s="78"/>
      <c r="M43" s="78"/>
    </row>
    <row r="44" spans="6:13">
      <c r="I44" s="78"/>
      <c r="J44" s="72"/>
      <c r="K44" s="78"/>
      <c r="L44" s="78"/>
      <c r="M44" s="78"/>
    </row>
    <row r="45" spans="6:13">
      <c r="I45" s="78"/>
      <c r="J45" s="72"/>
      <c r="K45" s="78"/>
      <c r="L45" s="78"/>
      <c r="M45" s="78"/>
    </row>
    <row r="46" spans="6:13">
      <c r="I46" s="78"/>
      <c r="J46" s="72"/>
      <c r="K46" s="78"/>
      <c r="L46" s="78"/>
      <c r="M46" s="78"/>
    </row>
    <row r="47" spans="6:13">
      <c r="I47" s="78"/>
      <c r="J47" s="72"/>
      <c r="K47" s="78"/>
      <c r="L47" s="78"/>
      <c r="M47" s="78"/>
    </row>
    <row r="48" spans="6:13">
      <c r="I48" s="78"/>
      <c r="J48" s="72"/>
      <c r="K48" s="78"/>
      <c r="L48" s="78"/>
      <c r="M48" s="78"/>
    </row>
    <row r="49" spans="9:13">
      <c r="I49" s="78"/>
      <c r="J49" s="72"/>
      <c r="K49" s="78"/>
      <c r="L49" s="78"/>
      <c r="M49" s="78"/>
    </row>
    <row r="50" spans="9:13">
      <c r="I50" s="78"/>
      <c r="J50" s="72"/>
      <c r="K50" s="78"/>
      <c r="L50" s="78"/>
      <c r="M50" s="78"/>
    </row>
    <row r="51" spans="9:13">
      <c r="I51" s="78"/>
      <c r="J51" s="72"/>
      <c r="K51" s="78"/>
      <c r="L51" s="78"/>
      <c r="M51" s="78"/>
    </row>
    <row r="52" spans="9:13">
      <c r="I52" s="78"/>
      <c r="J52" s="72"/>
      <c r="K52" s="78"/>
      <c r="L52" s="78"/>
      <c r="M52" s="78"/>
    </row>
    <row r="53" spans="9:13">
      <c r="I53" s="78"/>
      <c r="J53" s="72"/>
      <c r="K53" s="78"/>
      <c r="L53" s="78"/>
      <c r="M53" s="78"/>
    </row>
    <row r="54" spans="9:13">
      <c r="I54" s="78"/>
      <c r="J54" s="72"/>
      <c r="K54" s="78"/>
      <c r="L54" s="78"/>
      <c r="M54" s="78"/>
    </row>
    <row r="55" spans="9:13">
      <c r="I55" s="78"/>
      <c r="J55" s="72"/>
      <c r="K55" s="78"/>
      <c r="L55" s="78"/>
      <c r="M55" s="78"/>
    </row>
    <row r="56" spans="9:13">
      <c r="I56" s="78"/>
      <c r="K56" s="78"/>
      <c r="L56" s="78"/>
      <c r="M56" s="78"/>
    </row>
    <row r="57" spans="9:13">
      <c r="I57" s="78"/>
      <c r="K57" s="78"/>
      <c r="L57" s="78"/>
      <c r="M57" s="78"/>
    </row>
    <row r="58" spans="9:13">
      <c r="I58" s="78"/>
      <c r="K58" s="78"/>
      <c r="L58" s="78"/>
      <c r="M58" s="78"/>
    </row>
    <row r="59" spans="9:13">
      <c r="I59" s="78"/>
      <c r="K59" s="78"/>
      <c r="L59" s="78"/>
      <c r="M59" s="78"/>
    </row>
    <row r="60" spans="9:13">
      <c r="I60" s="78"/>
      <c r="K60" s="78"/>
      <c r="L60" s="78"/>
      <c r="M60" s="78"/>
    </row>
    <row r="61" spans="9:13">
      <c r="I61" s="78"/>
      <c r="K61" s="78"/>
      <c r="L61" s="78"/>
      <c r="M61" s="78"/>
    </row>
    <row r="62" spans="9:13">
      <c r="I62" s="78"/>
      <c r="K62" s="78"/>
      <c r="L62" s="78"/>
      <c r="M62" s="78"/>
    </row>
    <row r="63" spans="9:13">
      <c r="I63" s="78"/>
      <c r="K63" s="78"/>
      <c r="L63" s="78"/>
      <c r="M63" s="78"/>
    </row>
    <row r="64" spans="9:13">
      <c r="I64" s="78"/>
      <c r="K64" s="78"/>
      <c r="L64" s="78"/>
      <c r="M64" s="78"/>
    </row>
    <row r="65" spans="9:13">
      <c r="I65" s="78"/>
      <c r="K65" s="78"/>
      <c r="L65" s="78"/>
      <c r="M65" s="78"/>
    </row>
    <row r="66" spans="9:13">
      <c r="I66" s="78"/>
      <c r="K66" s="78"/>
      <c r="L66" s="78"/>
      <c r="M66" s="78"/>
    </row>
    <row r="67" spans="9:13">
      <c r="I67" s="78"/>
      <c r="K67" s="78"/>
      <c r="L67" s="78"/>
      <c r="M67" s="78"/>
    </row>
    <row r="68" spans="9:13">
      <c r="I68" s="78"/>
      <c r="K68" s="78"/>
      <c r="L68" s="78"/>
      <c r="M68" s="78"/>
    </row>
    <row r="69" spans="9:13">
      <c r="I69" s="78"/>
      <c r="K69" s="78"/>
      <c r="L69" s="78"/>
      <c r="M69" s="78"/>
    </row>
    <row r="70" spans="9:13">
      <c r="I70" s="78"/>
      <c r="K70" s="78"/>
      <c r="L70" s="78"/>
      <c r="M70" s="78"/>
    </row>
    <row r="71" spans="9:13">
      <c r="I71" s="78"/>
      <c r="K71" s="78"/>
      <c r="L71" s="78"/>
      <c r="M71" s="78"/>
    </row>
    <row r="72" spans="9:13">
      <c r="I72" s="78"/>
      <c r="K72" s="78"/>
      <c r="L72" s="78"/>
      <c r="M72" s="78"/>
    </row>
    <row r="73" spans="9:13">
      <c r="I73" s="78"/>
      <c r="K73" s="78"/>
      <c r="L73" s="78"/>
      <c r="M73" s="78"/>
    </row>
    <row r="74" spans="9:13">
      <c r="K74" s="78"/>
      <c r="L74" s="78"/>
      <c r="M74" s="78"/>
    </row>
    <row r="75" spans="9:13">
      <c r="K75" s="78"/>
      <c r="L75" s="78"/>
      <c r="M75" s="78"/>
    </row>
  </sheetData>
  <mergeCells count="5">
    <mergeCell ref="C6:P6"/>
    <mergeCell ref="C2:D2"/>
    <mergeCell ref="C3:F3"/>
    <mergeCell ref="C4:J4"/>
    <mergeCell ref="C5:P5"/>
  </mergeCells>
  <phoneticPr fontId="2" type="noConversion"/>
  <dataValidations count="2">
    <dataValidation type="list" allowBlank="1" showInputMessage="1" showErrorMessage="1" sqref="K7 K10:K14">
      <formula1>Atleta_F</formula1>
    </dataValidation>
    <dataValidation type="list" allowBlank="1" showInputMessage="1" showErrorMessage="1" sqref="C3:F3">
      <formula1>Tipo_Gara</formula1>
    </dataValidation>
  </dataValidations>
  <pageMargins left="0.28999999999999998" right="0.28000000000000003" top="0.31" bottom="0.16" header="0.21" footer="7.0000000000000007E-2"/>
  <pageSetup paperSize="9" orientation="landscape" horizontalDpi="1200" verticalDpi="1200" r:id="rId1"/>
  <headerFooter alignWithMargins="0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>
  <sheetPr codeName="Sheet63" enableFormatConditionsCalculation="0">
    <tabColor indexed="11"/>
    <pageSetUpPr fitToPage="1"/>
  </sheetPr>
  <dimension ref="B1:T30"/>
  <sheetViews>
    <sheetView workbookViewId="0"/>
  </sheetViews>
  <sheetFormatPr defaultRowHeight="12.75"/>
  <cols>
    <col min="1" max="1" width="2.140625" customWidth="1"/>
    <col min="2" max="2" width="31.7109375" customWidth="1"/>
    <col min="3" max="3" width="6.42578125" style="1" customWidth="1"/>
    <col min="4" max="10" width="6.42578125" customWidth="1"/>
    <col min="11" max="11" width="7.28515625" customWidth="1"/>
    <col min="12" max="13" width="6.42578125" customWidth="1"/>
    <col min="14" max="14" width="3.42578125" customWidth="1"/>
    <col min="15" max="15" width="3.5703125" customWidth="1"/>
    <col min="17" max="17" width="9" customWidth="1"/>
    <col min="18" max="18" width="10.85546875" customWidth="1"/>
    <col min="19" max="19" width="1.85546875" customWidth="1"/>
    <col min="20" max="20" width="11.85546875" customWidth="1"/>
  </cols>
  <sheetData>
    <row r="1" spans="2:20" ht="8.25" customHeight="1">
      <c r="C1"/>
    </row>
    <row r="2" spans="2:20">
      <c r="B2" t="s">
        <v>5</v>
      </c>
      <c r="C2" s="346">
        <v>41847</v>
      </c>
      <c r="D2" s="346"/>
      <c r="H2" t="s">
        <v>125</v>
      </c>
      <c r="J2" t="s">
        <v>134</v>
      </c>
      <c r="T2" s="2" t="s">
        <v>121</v>
      </c>
    </row>
    <row r="3" spans="2:20">
      <c r="B3" t="s">
        <v>2</v>
      </c>
      <c r="C3" s="347" t="s">
        <v>157</v>
      </c>
      <c r="D3" s="348"/>
      <c r="E3" s="348"/>
      <c r="F3" s="349"/>
      <c r="G3" s="6"/>
      <c r="H3" s="112">
        <v>180</v>
      </c>
      <c r="I3" s="6"/>
      <c r="J3" s="70">
        <v>18</v>
      </c>
    </row>
    <row r="4" spans="2:20">
      <c r="B4" t="s">
        <v>6</v>
      </c>
      <c r="C4" s="345" t="s">
        <v>329</v>
      </c>
      <c r="D4" s="345"/>
      <c r="E4" s="345"/>
      <c r="F4" s="345"/>
      <c r="G4" s="345"/>
      <c r="H4" s="345"/>
      <c r="I4" s="345"/>
      <c r="J4" s="345"/>
    </row>
    <row r="5" spans="2:20">
      <c r="B5" t="s">
        <v>7</v>
      </c>
      <c r="C5" s="344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</row>
    <row r="6" spans="2:20">
      <c r="B6" t="s">
        <v>79</v>
      </c>
      <c r="C6" s="344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</row>
    <row r="7" spans="2:20" ht="13.5" thickBot="1">
      <c r="C7"/>
    </row>
    <row r="8" spans="2:20" ht="13.5" thickBot="1">
      <c r="B8" s="2" t="s">
        <v>133</v>
      </c>
      <c r="C8" s="2"/>
      <c r="D8" s="2"/>
      <c r="E8" s="2"/>
      <c r="F8" s="2"/>
      <c r="G8" s="2"/>
      <c r="H8" s="2"/>
      <c r="I8" s="2"/>
      <c r="J8" s="2"/>
      <c r="P8" s="59" t="s">
        <v>8</v>
      </c>
      <c r="Q8" s="56" t="s">
        <v>119</v>
      </c>
      <c r="R8" s="55" t="s">
        <v>120</v>
      </c>
    </row>
    <row r="9" spans="2:20" ht="13.5" thickBot="1">
      <c r="B9" s="25" t="s">
        <v>22</v>
      </c>
      <c r="C9" s="11" t="s">
        <v>26</v>
      </c>
      <c r="D9" s="25" t="s">
        <v>25</v>
      </c>
      <c r="E9" s="11" t="s">
        <v>24</v>
      </c>
      <c r="F9" s="25" t="s">
        <v>31</v>
      </c>
      <c r="G9" s="10" t="s">
        <v>34</v>
      </c>
      <c r="H9" s="10" t="s">
        <v>76</v>
      </c>
      <c r="I9" s="11" t="s">
        <v>77</v>
      </c>
      <c r="J9" s="25" t="s">
        <v>32</v>
      </c>
      <c r="K9" s="11" t="s">
        <v>78</v>
      </c>
      <c r="L9" s="8" t="s">
        <v>4</v>
      </c>
      <c r="M9" s="8" t="s">
        <v>30</v>
      </c>
      <c r="P9" s="59" t="s">
        <v>9</v>
      </c>
      <c r="Q9" s="68">
        <v>358</v>
      </c>
      <c r="R9" s="69"/>
    </row>
    <row r="10" spans="2:20">
      <c r="B10" s="33" t="s">
        <v>63</v>
      </c>
      <c r="C10" s="43" t="s">
        <v>14</v>
      </c>
      <c r="D10" s="33">
        <v>66</v>
      </c>
      <c r="E10" s="152">
        <v>12</v>
      </c>
      <c r="F10" s="153">
        <v>81.615598885793872</v>
      </c>
      <c r="G10" s="154">
        <v>6</v>
      </c>
      <c r="H10" s="154">
        <v>180</v>
      </c>
      <c r="I10" s="155">
        <v>146.90807799442896</v>
      </c>
      <c r="J10" s="153">
        <v>84</v>
      </c>
      <c r="K10" s="155">
        <v>151.19999999999999</v>
      </c>
      <c r="L10" s="156"/>
      <c r="M10" s="157">
        <v>316.10807799442898</v>
      </c>
      <c r="P10" s="67" t="s">
        <v>10</v>
      </c>
      <c r="Q10" s="57"/>
      <c r="R10" s="91"/>
    </row>
    <row r="11" spans="2:20" ht="13.5" thickBot="1">
      <c r="B11" s="35" t="s">
        <v>191</v>
      </c>
      <c r="C11" s="37" t="s">
        <v>13</v>
      </c>
      <c r="D11" s="35">
        <v>78</v>
      </c>
      <c r="E11" s="48">
        <v>17</v>
      </c>
      <c r="F11" s="50">
        <v>78.272980501392752</v>
      </c>
      <c r="G11" s="51">
        <v>2</v>
      </c>
      <c r="H11" s="51">
        <v>180</v>
      </c>
      <c r="I11" s="106">
        <v>140.89136490250695</v>
      </c>
      <c r="J11" s="50">
        <v>72.58064516129032</v>
      </c>
      <c r="K11" s="106">
        <v>130.64516129032256</v>
      </c>
      <c r="L11" s="107"/>
      <c r="M11" s="108">
        <v>289.53652619282951</v>
      </c>
      <c r="P11" s="60" t="s">
        <v>11</v>
      </c>
      <c r="Q11" s="58"/>
      <c r="R11" s="54"/>
    </row>
    <row r="12" spans="2:20">
      <c r="I12" s="78"/>
      <c r="K12" s="78"/>
      <c r="L12" s="78"/>
      <c r="M12" s="78"/>
      <c r="P12" s="60" t="s">
        <v>12</v>
      </c>
      <c r="Q12" s="58"/>
      <c r="R12" s="87"/>
    </row>
    <row r="13" spans="2:20">
      <c r="I13" s="78"/>
      <c r="K13" s="78"/>
      <c r="L13" s="78"/>
      <c r="M13" s="78"/>
      <c r="P13" s="60" t="s">
        <v>13</v>
      </c>
      <c r="Q13" s="58">
        <v>61</v>
      </c>
      <c r="R13" s="87"/>
    </row>
    <row r="14" spans="2:20">
      <c r="I14" s="78"/>
      <c r="K14" s="78"/>
      <c r="L14" s="78"/>
      <c r="M14" s="78"/>
      <c r="P14" s="60" t="s">
        <v>14</v>
      </c>
      <c r="Q14" s="58">
        <v>74</v>
      </c>
      <c r="R14" s="54"/>
    </row>
    <row r="15" spans="2:20">
      <c r="I15" s="78"/>
      <c r="K15" s="78"/>
      <c r="L15" s="78"/>
      <c r="M15" s="78"/>
      <c r="P15" s="60" t="s">
        <v>15</v>
      </c>
      <c r="Q15" s="58"/>
      <c r="R15" s="54"/>
    </row>
    <row r="16" spans="2:20">
      <c r="I16" s="78"/>
      <c r="K16" s="78"/>
      <c r="L16" s="78"/>
      <c r="M16" s="78"/>
      <c r="P16" s="60" t="s">
        <v>16</v>
      </c>
      <c r="Q16" s="58"/>
      <c r="R16" s="87"/>
    </row>
    <row r="17" spans="9:18">
      <c r="I17" s="78"/>
      <c r="K17" s="78"/>
      <c r="L17" s="78"/>
      <c r="M17" s="78"/>
      <c r="P17" s="60" t="s">
        <v>17</v>
      </c>
      <c r="Q17" s="58"/>
      <c r="R17" s="87"/>
    </row>
    <row r="18" spans="9:18">
      <c r="I18" s="78"/>
      <c r="K18" s="78"/>
      <c r="L18" s="78"/>
      <c r="M18" s="78"/>
      <c r="P18" s="60" t="s">
        <v>18</v>
      </c>
      <c r="Q18" s="58"/>
      <c r="R18" s="87"/>
    </row>
    <row r="19" spans="9:18">
      <c r="I19" s="78"/>
      <c r="K19" s="78"/>
      <c r="L19" s="78"/>
      <c r="M19" s="78"/>
      <c r="P19" s="85" t="s">
        <v>19</v>
      </c>
      <c r="Q19" s="86"/>
      <c r="R19" s="87"/>
    </row>
    <row r="20" spans="9:18" ht="13.5" thickBot="1">
      <c r="I20" s="78"/>
      <c r="K20" s="78"/>
      <c r="L20" s="78"/>
      <c r="M20" s="78"/>
      <c r="P20" s="88" t="s">
        <v>20</v>
      </c>
      <c r="Q20" s="89"/>
      <c r="R20" s="90"/>
    </row>
    <row r="21" spans="9:18">
      <c r="I21" s="78"/>
      <c r="K21" s="78"/>
      <c r="L21" s="78"/>
      <c r="M21" s="78"/>
    </row>
    <row r="22" spans="9:18">
      <c r="I22" s="78"/>
      <c r="K22" s="78"/>
      <c r="L22" s="78"/>
      <c r="M22" s="78"/>
    </row>
    <row r="23" spans="9:18">
      <c r="I23" s="78"/>
      <c r="K23" s="78"/>
      <c r="L23" s="78"/>
      <c r="M23" s="78"/>
    </row>
    <row r="24" spans="9:18">
      <c r="I24" s="78"/>
      <c r="K24" s="78"/>
      <c r="L24" s="78"/>
      <c r="M24" s="78"/>
    </row>
    <row r="25" spans="9:18">
      <c r="I25" s="78"/>
      <c r="K25" s="78"/>
      <c r="L25" s="78"/>
      <c r="M25" s="78"/>
    </row>
    <row r="26" spans="9:18">
      <c r="I26" s="78"/>
      <c r="K26" s="78"/>
      <c r="L26" s="78"/>
      <c r="M26" s="78"/>
    </row>
    <row r="27" spans="9:18">
      <c r="I27" s="78"/>
      <c r="K27" s="78"/>
      <c r="L27" s="78"/>
      <c r="M27" s="78"/>
    </row>
    <row r="28" spans="9:18">
      <c r="I28" s="78"/>
      <c r="K28" s="78"/>
      <c r="L28" s="78"/>
      <c r="M28" s="78"/>
    </row>
    <row r="29" spans="9:18">
      <c r="K29" s="78"/>
      <c r="L29" s="78"/>
      <c r="M29" s="78"/>
    </row>
    <row r="30" spans="9:18">
      <c r="K30" s="78"/>
      <c r="L30" s="78"/>
      <c r="M30" s="78"/>
    </row>
  </sheetData>
  <mergeCells count="5">
    <mergeCell ref="C6:P6"/>
    <mergeCell ref="C2:D2"/>
    <mergeCell ref="C3:F3"/>
    <mergeCell ref="C4:J4"/>
    <mergeCell ref="C5:P5"/>
  </mergeCells>
  <phoneticPr fontId="2" type="noConversion"/>
  <dataValidations count="2">
    <dataValidation type="list" allowBlank="1" showInputMessage="1" showErrorMessage="1" sqref="K7 K10:K11">
      <formula1>Atleta_F</formula1>
    </dataValidation>
    <dataValidation type="list" allowBlank="1" showInputMessage="1" showErrorMessage="1" sqref="C3:F3">
      <formula1>Tipo_Gara</formula1>
    </dataValidation>
  </dataValidations>
  <pageMargins left="0.28999999999999998" right="0.28000000000000003" top="0.31" bottom="0.16" header="0.21" footer="7.0000000000000007E-2"/>
  <pageSetup paperSize="9" orientation="landscape" horizontalDpi="1200" verticalDpi="1200" r:id="rId1"/>
  <headerFooter alignWithMargins="0"/>
  <legacyDrawing r:id="rId2"/>
</worksheet>
</file>

<file path=xl/worksheets/sheet38.xml><?xml version="1.0" encoding="utf-8"?>
<worksheet xmlns="http://schemas.openxmlformats.org/spreadsheetml/2006/main" xmlns:r="http://schemas.openxmlformats.org/officeDocument/2006/relationships">
  <sheetPr codeName="Sheet62" enableFormatConditionsCalculation="0">
    <tabColor indexed="43"/>
    <pageSetUpPr fitToPage="1"/>
  </sheetPr>
  <dimension ref="B1:T78"/>
  <sheetViews>
    <sheetView workbookViewId="0"/>
  </sheetViews>
  <sheetFormatPr defaultRowHeight="12.75"/>
  <cols>
    <col min="1" max="1" width="2.140625" customWidth="1"/>
    <col min="2" max="2" width="31.7109375" customWidth="1"/>
    <col min="3" max="3" width="6.42578125" style="1" customWidth="1"/>
    <col min="4" max="10" width="6.42578125" customWidth="1"/>
    <col min="11" max="11" width="7.28515625" customWidth="1"/>
    <col min="12" max="13" width="6.42578125" customWidth="1"/>
    <col min="14" max="14" width="3.42578125" customWidth="1"/>
    <col min="15" max="15" width="3.5703125" customWidth="1"/>
    <col min="17" max="17" width="9" customWidth="1"/>
    <col min="18" max="18" width="10.85546875" customWidth="1"/>
    <col min="19" max="19" width="1.85546875" customWidth="1"/>
    <col min="20" max="20" width="11.85546875" customWidth="1"/>
  </cols>
  <sheetData>
    <row r="1" spans="2:20" ht="8.25" customHeight="1">
      <c r="C1"/>
    </row>
    <row r="2" spans="2:20">
      <c r="B2" t="s">
        <v>5</v>
      </c>
      <c r="C2" s="346">
        <v>41847</v>
      </c>
      <c r="D2" s="346"/>
      <c r="H2" t="s">
        <v>125</v>
      </c>
      <c r="J2" t="s">
        <v>134</v>
      </c>
      <c r="T2" s="2" t="s">
        <v>121</v>
      </c>
    </row>
    <row r="3" spans="2:20">
      <c r="B3" t="s">
        <v>2</v>
      </c>
      <c r="C3" s="347" t="s">
        <v>156</v>
      </c>
      <c r="D3" s="348"/>
      <c r="E3" s="348"/>
      <c r="F3" s="349"/>
      <c r="G3" s="6"/>
      <c r="H3" s="112">
        <v>100</v>
      </c>
      <c r="I3" s="6"/>
      <c r="J3" s="70">
        <v>10</v>
      </c>
    </row>
    <row r="4" spans="2:20">
      <c r="B4" t="s">
        <v>6</v>
      </c>
      <c r="C4" s="345" t="s">
        <v>328</v>
      </c>
      <c r="D4" s="345"/>
      <c r="E4" s="345"/>
      <c r="F4" s="345"/>
      <c r="G4" s="345"/>
      <c r="H4" s="345"/>
      <c r="I4" s="345"/>
      <c r="J4" s="345"/>
    </row>
    <row r="5" spans="2:20">
      <c r="B5" t="s">
        <v>7</v>
      </c>
      <c r="C5" s="344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</row>
    <row r="6" spans="2:20">
      <c r="B6" t="s">
        <v>79</v>
      </c>
      <c r="C6" s="344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</row>
    <row r="7" spans="2:20" ht="13.5" thickBot="1">
      <c r="C7"/>
    </row>
    <row r="8" spans="2:20" ht="13.5" thickBot="1">
      <c r="B8" s="2" t="s">
        <v>133</v>
      </c>
      <c r="C8" s="2"/>
      <c r="D8" s="2"/>
      <c r="E8" s="2"/>
      <c r="F8" s="2"/>
      <c r="G8" s="2"/>
      <c r="H8" s="2"/>
      <c r="I8" s="2"/>
      <c r="J8" s="2"/>
      <c r="P8" s="59" t="s">
        <v>8</v>
      </c>
      <c r="Q8" s="56" t="s">
        <v>119</v>
      </c>
      <c r="R8" s="55" t="s">
        <v>120</v>
      </c>
    </row>
    <row r="9" spans="2:20" ht="13.5" thickBot="1">
      <c r="B9" s="25" t="s">
        <v>22</v>
      </c>
      <c r="C9" s="11" t="s">
        <v>26</v>
      </c>
      <c r="D9" s="25" t="s">
        <v>25</v>
      </c>
      <c r="E9" s="11" t="s">
        <v>24</v>
      </c>
      <c r="F9" s="25" t="s">
        <v>31</v>
      </c>
      <c r="G9" s="10" t="s">
        <v>34</v>
      </c>
      <c r="H9" s="10" t="s">
        <v>76</v>
      </c>
      <c r="I9" s="11" t="s">
        <v>77</v>
      </c>
      <c r="J9" s="25" t="s">
        <v>32</v>
      </c>
      <c r="K9" s="11" t="s">
        <v>78</v>
      </c>
      <c r="L9" s="8" t="s">
        <v>4</v>
      </c>
      <c r="M9" s="8" t="s">
        <v>30</v>
      </c>
      <c r="P9" s="59" t="s">
        <v>9</v>
      </c>
      <c r="Q9" s="68">
        <v>108</v>
      </c>
      <c r="R9" s="69"/>
    </row>
    <row r="10" spans="2:20">
      <c r="B10" s="33" t="s">
        <v>193</v>
      </c>
      <c r="C10" s="43" t="s">
        <v>12</v>
      </c>
      <c r="D10" s="33">
        <v>13</v>
      </c>
      <c r="E10" s="152">
        <v>2</v>
      </c>
      <c r="F10" s="153">
        <v>88.073394495412856</v>
      </c>
      <c r="G10" s="154">
        <v>8</v>
      </c>
      <c r="H10" s="154">
        <v>0</v>
      </c>
      <c r="I10" s="155">
        <v>0</v>
      </c>
      <c r="J10" s="153">
        <v>81.818181818181827</v>
      </c>
      <c r="K10" s="155">
        <v>0</v>
      </c>
      <c r="L10" s="156">
        <v>50</v>
      </c>
      <c r="M10" s="157">
        <v>60</v>
      </c>
      <c r="P10" s="67" t="s">
        <v>10</v>
      </c>
      <c r="Q10" s="57">
        <v>9</v>
      </c>
      <c r="R10" s="91"/>
    </row>
    <row r="11" spans="2:20">
      <c r="B11" s="34" t="s">
        <v>48</v>
      </c>
      <c r="C11" s="36" t="s">
        <v>17</v>
      </c>
      <c r="D11" s="34">
        <v>33</v>
      </c>
      <c r="E11" s="47">
        <v>1</v>
      </c>
      <c r="F11" s="49">
        <v>69.724770642201833</v>
      </c>
      <c r="G11" s="45">
        <v>11</v>
      </c>
      <c r="H11" s="45">
        <v>0</v>
      </c>
      <c r="I11" s="109">
        <v>0</v>
      </c>
      <c r="J11" s="49">
        <v>83.333333333333343</v>
      </c>
      <c r="K11" s="109">
        <v>0</v>
      </c>
      <c r="L11" s="110">
        <v>50</v>
      </c>
      <c r="M11" s="111">
        <v>60</v>
      </c>
      <c r="P11" s="60" t="s">
        <v>11</v>
      </c>
      <c r="Q11" s="58">
        <v>10</v>
      </c>
      <c r="R11" s="54"/>
    </row>
    <row r="12" spans="2:20">
      <c r="B12" s="34" t="s">
        <v>189</v>
      </c>
      <c r="C12" s="36" t="s">
        <v>12</v>
      </c>
      <c r="D12" s="34">
        <v>35</v>
      </c>
      <c r="E12" s="47">
        <v>5</v>
      </c>
      <c r="F12" s="49">
        <v>67.889908256880744</v>
      </c>
      <c r="G12" s="45">
        <v>5</v>
      </c>
      <c r="H12" s="45">
        <v>100</v>
      </c>
      <c r="I12" s="109">
        <v>67.889908256880744</v>
      </c>
      <c r="J12" s="49">
        <v>54.54545454545454</v>
      </c>
      <c r="K12" s="109">
        <v>54.54545454545454</v>
      </c>
      <c r="L12" s="110"/>
      <c r="M12" s="111">
        <v>132.43536280233528</v>
      </c>
      <c r="P12" s="60" t="s">
        <v>12</v>
      </c>
      <c r="Q12" s="58">
        <v>10</v>
      </c>
      <c r="R12" s="87"/>
    </row>
    <row r="13" spans="2:20">
      <c r="B13" s="34" t="s">
        <v>66</v>
      </c>
      <c r="C13" s="36" t="s">
        <v>15</v>
      </c>
      <c r="D13" s="34">
        <v>49</v>
      </c>
      <c r="E13" s="47">
        <v>10</v>
      </c>
      <c r="F13" s="49">
        <v>55.045871559633028</v>
      </c>
      <c r="G13" s="45">
        <v>9</v>
      </c>
      <c r="H13" s="45">
        <v>0</v>
      </c>
      <c r="I13" s="109">
        <v>0</v>
      </c>
      <c r="J13" s="49">
        <v>62.962962962962962</v>
      </c>
      <c r="K13" s="109">
        <v>0</v>
      </c>
      <c r="L13" s="110"/>
      <c r="M13" s="111">
        <v>10</v>
      </c>
      <c r="P13" s="60" t="s">
        <v>13</v>
      </c>
      <c r="Q13" s="58">
        <v>15</v>
      </c>
      <c r="R13" s="87"/>
    </row>
    <row r="14" spans="2:20">
      <c r="B14" s="34" t="s">
        <v>46</v>
      </c>
      <c r="C14" s="36" t="s">
        <v>15</v>
      </c>
      <c r="D14" s="34">
        <v>53</v>
      </c>
      <c r="E14" s="47">
        <v>12</v>
      </c>
      <c r="F14" s="49">
        <v>51.37614678899083</v>
      </c>
      <c r="G14" s="45">
        <v>6</v>
      </c>
      <c r="H14" s="45">
        <v>100</v>
      </c>
      <c r="I14" s="109">
        <v>51.37614678899083</v>
      </c>
      <c r="J14" s="49">
        <v>55.555555555555557</v>
      </c>
      <c r="K14" s="109">
        <v>55.555555555555557</v>
      </c>
      <c r="L14" s="110"/>
      <c r="M14" s="111">
        <v>116.93170234454638</v>
      </c>
      <c r="P14" s="60" t="s">
        <v>14</v>
      </c>
      <c r="Q14" s="58">
        <v>22</v>
      </c>
      <c r="R14" s="54"/>
    </row>
    <row r="15" spans="2:20">
      <c r="B15" s="34" t="s">
        <v>88</v>
      </c>
      <c r="C15" s="36" t="s">
        <v>17</v>
      </c>
      <c r="D15" s="34">
        <v>57</v>
      </c>
      <c r="E15" s="47">
        <v>3</v>
      </c>
      <c r="F15" s="49">
        <v>47.706422018348626</v>
      </c>
      <c r="G15" s="45">
        <v>5</v>
      </c>
      <c r="H15" s="45">
        <v>100</v>
      </c>
      <c r="I15" s="109">
        <v>47.706422018348619</v>
      </c>
      <c r="J15" s="49">
        <v>50</v>
      </c>
      <c r="K15" s="109">
        <v>50</v>
      </c>
      <c r="L15" s="110">
        <v>12.5</v>
      </c>
      <c r="M15" s="111">
        <v>120.20642201834862</v>
      </c>
      <c r="P15" s="60" t="s">
        <v>15</v>
      </c>
      <c r="Q15" s="58">
        <v>26</v>
      </c>
      <c r="R15" s="54"/>
    </row>
    <row r="16" spans="2:20">
      <c r="B16" s="34" t="s">
        <v>58</v>
      </c>
      <c r="C16" s="36" t="s">
        <v>16</v>
      </c>
      <c r="D16" s="34">
        <v>0</v>
      </c>
      <c r="E16" s="47">
        <v>0</v>
      </c>
      <c r="F16" s="49"/>
      <c r="G16" s="45">
        <v>2</v>
      </c>
      <c r="H16" s="45">
        <v>0</v>
      </c>
      <c r="I16" s="109">
        <v>0</v>
      </c>
      <c r="J16" s="49"/>
      <c r="K16" s="109">
        <v>0</v>
      </c>
      <c r="L16" s="110"/>
      <c r="M16" s="111">
        <v>10</v>
      </c>
      <c r="P16" s="60" t="s">
        <v>16</v>
      </c>
      <c r="Q16" s="58">
        <v>6</v>
      </c>
      <c r="R16" s="87"/>
    </row>
    <row r="17" spans="2:18" ht="13.5" thickBot="1">
      <c r="B17" s="35" t="s">
        <v>60</v>
      </c>
      <c r="C17" s="37" t="s">
        <v>12</v>
      </c>
      <c r="D17" s="35">
        <v>0</v>
      </c>
      <c r="E17" s="48">
        <v>0</v>
      </c>
      <c r="F17" s="50"/>
      <c r="G17" s="51">
        <v>5</v>
      </c>
      <c r="H17" s="51">
        <v>0</v>
      </c>
      <c r="I17" s="106">
        <v>0</v>
      </c>
      <c r="J17" s="50"/>
      <c r="K17" s="106">
        <v>0</v>
      </c>
      <c r="L17" s="107"/>
      <c r="M17" s="108">
        <v>10</v>
      </c>
      <c r="P17" s="60" t="s">
        <v>17</v>
      </c>
      <c r="Q17" s="58">
        <v>5</v>
      </c>
      <c r="R17" s="87"/>
    </row>
    <row r="18" spans="2:18">
      <c r="F18" s="7"/>
      <c r="I18" s="78"/>
      <c r="J18" s="7"/>
      <c r="K18" s="78"/>
      <c r="L18" s="78"/>
      <c r="M18" s="78"/>
      <c r="P18" s="60" t="s">
        <v>18</v>
      </c>
      <c r="Q18" s="58"/>
      <c r="R18" s="87"/>
    </row>
    <row r="19" spans="2:18">
      <c r="B19" s="99" t="s">
        <v>106</v>
      </c>
      <c r="F19" s="7"/>
      <c r="I19" s="78"/>
      <c r="J19" s="7"/>
      <c r="K19" s="78"/>
      <c r="L19" s="78"/>
      <c r="M19" s="78"/>
      <c r="P19" s="85" t="s">
        <v>19</v>
      </c>
      <c r="Q19" s="86"/>
      <c r="R19" s="87"/>
    </row>
    <row r="20" spans="2:18" ht="13.5" thickBot="1">
      <c r="B20" s="101" t="s">
        <v>26</v>
      </c>
      <c r="C20" s="100"/>
      <c r="D20" s="102" t="s">
        <v>122</v>
      </c>
      <c r="E20" s="100"/>
      <c r="F20" s="100"/>
      <c r="G20" s="100"/>
      <c r="H20" s="100"/>
      <c r="I20" s="100"/>
      <c r="J20" s="100"/>
      <c r="K20" s="100"/>
      <c r="L20" s="100"/>
      <c r="M20" s="78"/>
      <c r="P20" s="88" t="s">
        <v>20</v>
      </c>
      <c r="Q20" s="89"/>
      <c r="R20" s="90"/>
    </row>
    <row r="21" spans="2:18">
      <c r="B21" s="101" t="s">
        <v>25</v>
      </c>
      <c r="D21" s="103" t="s">
        <v>123</v>
      </c>
      <c r="F21" s="7"/>
      <c r="I21" s="78"/>
      <c r="J21" s="7"/>
      <c r="K21" s="78"/>
      <c r="L21" s="78"/>
      <c r="M21" s="78"/>
    </row>
    <row r="22" spans="2:18">
      <c r="B22" s="101" t="s">
        <v>24</v>
      </c>
      <c r="D22" s="103" t="s">
        <v>124</v>
      </c>
      <c r="F22" s="7"/>
      <c r="I22" s="78"/>
      <c r="J22" s="7"/>
      <c r="K22" s="78"/>
      <c r="L22" s="78"/>
      <c r="M22" s="78"/>
    </row>
    <row r="23" spans="2:18">
      <c r="B23" s="101" t="s">
        <v>31</v>
      </c>
      <c r="D23" s="103" t="s">
        <v>129</v>
      </c>
      <c r="F23" s="7"/>
      <c r="I23" s="78"/>
      <c r="J23" s="7"/>
      <c r="K23" s="78"/>
      <c r="L23" s="78"/>
      <c r="M23" s="78"/>
    </row>
    <row r="24" spans="2:18">
      <c r="B24" s="101" t="s">
        <v>34</v>
      </c>
      <c r="D24" s="103" t="s">
        <v>277</v>
      </c>
      <c r="F24" s="7"/>
      <c r="I24" s="78"/>
      <c r="J24" s="7"/>
      <c r="K24" s="78"/>
      <c r="L24" s="78"/>
      <c r="M24" s="78"/>
    </row>
    <row r="25" spans="2:18">
      <c r="B25" s="101" t="s">
        <v>76</v>
      </c>
      <c r="D25" s="103" t="s">
        <v>127</v>
      </c>
      <c r="F25" s="7"/>
      <c r="I25" s="78"/>
      <c r="J25" s="7"/>
      <c r="K25" s="78"/>
      <c r="L25" s="78"/>
      <c r="M25" s="78"/>
    </row>
    <row r="26" spans="2:18">
      <c r="B26" s="101" t="s">
        <v>77</v>
      </c>
      <c r="D26" s="103" t="s">
        <v>128</v>
      </c>
      <c r="F26" s="7"/>
      <c r="I26" s="78"/>
      <c r="J26" s="7"/>
      <c r="K26" s="78"/>
      <c r="L26" s="78"/>
      <c r="M26" s="78"/>
    </row>
    <row r="27" spans="2:18">
      <c r="B27" s="101" t="s">
        <v>32</v>
      </c>
      <c r="D27" s="103" t="s">
        <v>130</v>
      </c>
      <c r="F27" s="7"/>
      <c r="I27" s="78"/>
      <c r="J27" s="7"/>
      <c r="K27" s="78"/>
      <c r="L27" s="78"/>
      <c r="M27" s="78"/>
    </row>
    <row r="28" spans="2:18">
      <c r="B28" s="101" t="s">
        <v>78</v>
      </c>
      <c r="D28" s="103" t="s">
        <v>131</v>
      </c>
      <c r="F28" s="7"/>
      <c r="I28" s="78"/>
      <c r="J28" s="7"/>
      <c r="K28" s="78"/>
      <c r="L28" s="78"/>
      <c r="M28" s="78"/>
    </row>
    <row r="29" spans="2:18">
      <c r="B29" s="101" t="s">
        <v>4</v>
      </c>
      <c r="D29" s="103" t="s">
        <v>132</v>
      </c>
      <c r="F29" s="7"/>
      <c r="I29" s="78"/>
      <c r="J29" s="7"/>
      <c r="K29" s="78"/>
      <c r="L29" s="78"/>
      <c r="M29" s="78"/>
    </row>
    <row r="30" spans="2:18">
      <c r="B30" s="101" t="s">
        <v>30</v>
      </c>
      <c r="D30" s="103" t="s">
        <v>135</v>
      </c>
      <c r="F30" s="7"/>
      <c r="I30" s="78"/>
      <c r="J30" s="7"/>
      <c r="K30" s="78"/>
      <c r="L30" s="78"/>
      <c r="M30" s="78"/>
    </row>
    <row r="31" spans="2:18">
      <c r="F31" s="7"/>
      <c r="I31" s="78"/>
      <c r="J31" s="7"/>
      <c r="K31" s="78"/>
      <c r="L31" s="78"/>
      <c r="M31" s="78"/>
    </row>
    <row r="32" spans="2:18">
      <c r="F32" s="7"/>
      <c r="I32" s="78"/>
      <c r="J32" s="7"/>
      <c r="K32" s="78"/>
      <c r="L32" s="78"/>
      <c r="M32" s="78"/>
    </row>
    <row r="33" spans="6:13">
      <c r="F33" s="7"/>
      <c r="I33" s="78"/>
      <c r="J33" s="7"/>
      <c r="K33" s="78"/>
      <c r="L33" s="78"/>
      <c r="M33" s="78"/>
    </row>
    <row r="34" spans="6:13">
      <c r="F34" s="7"/>
      <c r="I34" s="78"/>
      <c r="J34" s="7"/>
      <c r="K34" s="78"/>
      <c r="L34" s="78"/>
      <c r="M34" s="78"/>
    </row>
    <row r="35" spans="6:13">
      <c r="F35" s="7"/>
      <c r="I35" s="78"/>
      <c r="J35" s="7"/>
      <c r="K35" s="78"/>
      <c r="L35" s="78"/>
      <c r="M35" s="78"/>
    </row>
    <row r="36" spans="6:13">
      <c r="F36" s="7"/>
      <c r="I36" s="78"/>
      <c r="J36" s="7"/>
      <c r="K36" s="78"/>
      <c r="L36" s="78"/>
      <c r="M36" s="78"/>
    </row>
    <row r="37" spans="6:13">
      <c r="F37" s="7"/>
      <c r="I37" s="78"/>
      <c r="J37" s="7"/>
      <c r="K37" s="78"/>
      <c r="L37" s="78"/>
      <c r="M37" s="78"/>
    </row>
    <row r="38" spans="6:13">
      <c r="F38" s="7"/>
      <c r="I38" s="78"/>
      <c r="J38" s="7"/>
      <c r="K38" s="78"/>
      <c r="L38" s="78"/>
      <c r="M38" s="78"/>
    </row>
    <row r="39" spans="6:13">
      <c r="F39" s="7"/>
      <c r="I39" s="78"/>
      <c r="J39" s="7"/>
      <c r="K39" s="78"/>
      <c r="L39" s="78"/>
      <c r="M39" s="78"/>
    </row>
    <row r="40" spans="6:13">
      <c r="F40" s="7"/>
      <c r="I40" s="78"/>
      <c r="J40" s="7"/>
      <c r="K40" s="78"/>
      <c r="L40" s="78"/>
      <c r="M40" s="78"/>
    </row>
    <row r="41" spans="6:13">
      <c r="F41" s="7"/>
      <c r="I41" s="78"/>
      <c r="J41" s="7"/>
      <c r="K41" s="78"/>
      <c r="L41" s="78"/>
      <c r="M41" s="78"/>
    </row>
    <row r="42" spans="6:13">
      <c r="F42" s="7"/>
      <c r="I42" s="78"/>
      <c r="J42" s="7"/>
      <c r="K42" s="78"/>
      <c r="L42" s="78"/>
      <c r="M42" s="78"/>
    </row>
    <row r="43" spans="6:13">
      <c r="F43" s="7"/>
      <c r="I43" s="78"/>
      <c r="J43" s="7"/>
      <c r="K43" s="78"/>
      <c r="L43" s="78"/>
      <c r="M43" s="78"/>
    </row>
    <row r="44" spans="6:13">
      <c r="F44" s="7"/>
      <c r="I44" s="78"/>
      <c r="J44" s="7"/>
      <c r="K44" s="78"/>
      <c r="L44" s="78"/>
      <c r="M44" s="78"/>
    </row>
    <row r="45" spans="6:13">
      <c r="F45" s="7"/>
      <c r="I45" s="78"/>
      <c r="J45" s="7"/>
      <c r="K45" s="78"/>
      <c r="L45" s="78"/>
      <c r="M45" s="78"/>
    </row>
    <row r="46" spans="6:13">
      <c r="F46" s="7"/>
      <c r="I46" s="78"/>
      <c r="J46" s="7"/>
      <c r="K46" s="78"/>
      <c r="L46" s="78"/>
      <c r="M46" s="78"/>
    </row>
    <row r="47" spans="6:13">
      <c r="I47" s="78"/>
      <c r="J47" s="72"/>
      <c r="K47" s="78"/>
      <c r="L47" s="78"/>
      <c r="M47" s="78"/>
    </row>
    <row r="48" spans="6:13">
      <c r="I48" s="78"/>
      <c r="J48" s="72"/>
      <c r="K48" s="78"/>
      <c r="L48" s="78"/>
      <c r="M48" s="78"/>
    </row>
    <row r="49" spans="9:13">
      <c r="I49" s="78"/>
      <c r="J49" s="72"/>
      <c r="K49" s="78"/>
      <c r="L49" s="78"/>
      <c r="M49" s="78"/>
    </row>
    <row r="50" spans="9:13">
      <c r="I50" s="78"/>
      <c r="J50" s="72"/>
      <c r="K50" s="78"/>
      <c r="L50" s="78"/>
      <c r="M50" s="78"/>
    </row>
    <row r="51" spans="9:13">
      <c r="I51" s="78"/>
      <c r="J51" s="72"/>
      <c r="K51" s="78"/>
      <c r="L51" s="78"/>
      <c r="M51" s="78"/>
    </row>
    <row r="52" spans="9:13">
      <c r="I52" s="78"/>
      <c r="J52" s="72"/>
      <c r="K52" s="78"/>
      <c r="L52" s="78"/>
      <c r="M52" s="78"/>
    </row>
    <row r="53" spans="9:13">
      <c r="I53" s="78"/>
      <c r="J53" s="72"/>
      <c r="K53" s="78"/>
      <c r="L53" s="78"/>
      <c r="M53" s="78"/>
    </row>
    <row r="54" spans="9:13">
      <c r="I54" s="78"/>
      <c r="J54" s="72"/>
      <c r="K54" s="78"/>
      <c r="L54" s="78"/>
      <c r="M54" s="78"/>
    </row>
    <row r="55" spans="9:13">
      <c r="I55" s="78"/>
      <c r="J55" s="72"/>
      <c r="K55" s="78"/>
      <c r="L55" s="78"/>
      <c r="M55" s="78"/>
    </row>
    <row r="56" spans="9:13">
      <c r="I56" s="78"/>
      <c r="J56" s="72"/>
      <c r="K56" s="78"/>
      <c r="L56" s="78"/>
      <c r="M56" s="78"/>
    </row>
    <row r="57" spans="9:13">
      <c r="I57" s="78"/>
      <c r="J57" s="72"/>
      <c r="K57" s="78"/>
      <c r="L57" s="78"/>
      <c r="M57" s="78"/>
    </row>
    <row r="58" spans="9:13">
      <c r="I58" s="78"/>
      <c r="J58" s="72"/>
      <c r="K58" s="78"/>
      <c r="L58" s="78"/>
      <c r="M58" s="78"/>
    </row>
    <row r="59" spans="9:13">
      <c r="I59" s="78"/>
      <c r="K59" s="78"/>
      <c r="L59" s="78"/>
      <c r="M59" s="78"/>
    </row>
    <row r="60" spans="9:13">
      <c r="I60" s="78"/>
      <c r="K60" s="78"/>
      <c r="L60" s="78"/>
      <c r="M60" s="78"/>
    </row>
    <row r="61" spans="9:13">
      <c r="I61" s="78"/>
      <c r="K61" s="78"/>
      <c r="L61" s="78"/>
      <c r="M61" s="78"/>
    </row>
    <row r="62" spans="9:13">
      <c r="I62" s="78"/>
      <c r="K62" s="78"/>
      <c r="L62" s="78"/>
      <c r="M62" s="78"/>
    </row>
    <row r="63" spans="9:13">
      <c r="I63" s="78"/>
      <c r="K63" s="78"/>
      <c r="L63" s="78"/>
      <c r="M63" s="78"/>
    </row>
    <row r="64" spans="9:13">
      <c r="I64" s="78"/>
      <c r="K64" s="78"/>
      <c r="L64" s="78"/>
      <c r="M64" s="78"/>
    </row>
    <row r="65" spans="9:13">
      <c r="I65" s="78"/>
      <c r="K65" s="78"/>
      <c r="L65" s="78"/>
      <c r="M65" s="78"/>
    </row>
    <row r="66" spans="9:13">
      <c r="I66" s="78"/>
      <c r="K66" s="78"/>
      <c r="L66" s="78"/>
      <c r="M66" s="78"/>
    </row>
    <row r="67" spans="9:13">
      <c r="I67" s="78"/>
      <c r="K67" s="78"/>
      <c r="L67" s="78"/>
      <c r="M67" s="78"/>
    </row>
    <row r="68" spans="9:13">
      <c r="I68" s="78"/>
      <c r="K68" s="78"/>
      <c r="L68" s="78"/>
      <c r="M68" s="78"/>
    </row>
    <row r="69" spans="9:13">
      <c r="I69" s="78"/>
      <c r="K69" s="78"/>
      <c r="L69" s="78"/>
      <c r="M69" s="78"/>
    </row>
    <row r="70" spans="9:13">
      <c r="I70" s="78"/>
      <c r="K70" s="78"/>
      <c r="L70" s="78"/>
      <c r="M70" s="78"/>
    </row>
    <row r="71" spans="9:13">
      <c r="I71" s="78"/>
      <c r="K71" s="78"/>
      <c r="L71" s="78"/>
      <c r="M71" s="78"/>
    </row>
    <row r="72" spans="9:13">
      <c r="I72" s="78"/>
      <c r="K72" s="78"/>
      <c r="L72" s="78"/>
      <c r="M72" s="78"/>
    </row>
    <row r="73" spans="9:13">
      <c r="I73" s="78"/>
      <c r="K73" s="78"/>
      <c r="L73" s="78"/>
      <c r="M73" s="78"/>
    </row>
    <row r="74" spans="9:13">
      <c r="I74" s="78"/>
      <c r="K74" s="78"/>
      <c r="L74" s="78"/>
      <c r="M74" s="78"/>
    </row>
    <row r="75" spans="9:13">
      <c r="I75" s="78"/>
      <c r="K75" s="78"/>
      <c r="L75" s="78"/>
      <c r="M75" s="78"/>
    </row>
    <row r="76" spans="9:13">
      <c r="I76" s="78"/>
      <c r="K76" s="78"/>
      <c r="L76" s="78"/>
      <c r="M76" s="78"/>
    </row>
    <row r="77" spans="9:13">
      <c r="K77" s="78"/>
      <c r="L77" s="78"/>
      <c r="M77" s="78"/>
    </row>
    <row r="78" spans="9:13">
      <c r="K78" s="78"/>
      <c r="L78" s="78"/>
      <c r="M78" s="78"/>
    </row>
  </sheetData>
  <mergeCells count="5">
    <mergeCell ref="C6:P6"/>
    <mergeCell ref="C2:D2"/>
    <mergeCell ref="C3:F3"/>
    <mergeCell ref="C4:J4"/>
    <mergeCell ref="C5:P5"/>
  </mergeCells>
  <phoneticPr fontId="2" type="noConversion"/>
  <dataValidations count="3">
    <dataValidation type="list" allowBlank="1" showInputMessage="1" showErrorMessage="1" sqref="K7 K10:K15">
      <formula1>Atleta_F</formula1>
    </dataValidation>
    <dataValidation type="list" allowBlank="1" showInputMessage="1" showErrorMessage="1" sqref="K16:K17">
      <formula1>Atleta_M</formula1>
    </dataValidation>
    <dataValidation type="list" allowBlank="1" showInputMessage="1" showErrorMessage="1" sqref="C3:F3">
      <formula1>Tipo_Gara</formula1>
    </dataValidation>
  </dataValidations>
  <pageMargins left="0.28999999999999998" right="0.28000000000000003" top="0.31" bottom="0.16" header="0.21" footer="7.0000000000000007E-2"/>
  <pageSetup paperSize="9" orientation="landscape" horizontalDpi="1200" verticalDpi="1200" r:id="rId1"/>
  <headerFooter alignWithMargins="0"/>
  <legacyDrawing r:id="rId2"/>
</worksheet>
</file>

<file path=xl/worksheets/sheet39.xml><?xml version="1.0" encoding="utf-8"?>
<worksheet xmlns="http://schemas.openxmlformats.org/spreadsheetml/2006/main" xmlns:r="http://schemas.openxmlformats.org/officeDocument/2006/relationships">
  <sheetPr codeName="Sheet64" enableFormatConditionsCalculation="0">
    <tabColor indexed="45"/>
    <pageSetUpPr fitToPage="1"/>
  </sheetPr>
  <dimension ref="B1:T71"/>
  <sheetViews>
    <sheetView workbookViewId="0"/>
  </sheetViews>
  <sheetFormatPr defaultRowHeight="12.75"/>
  <cols>
    <col min="1" max="1" width="2.140625" customWidth="1"/>
    <col min="2" max="2" width="31.7109375" customWidth="1"/>
    <col min="3" max="3" width="6.42578125" style="1" customWidth="1"/>
    <col min="4" max="10" width="6.42578125" customWidth="1"/>
    <col min="11" max="11" width="7.28515625" customWidth="1"/>
    <col min="12" max="13" width="6.42578125" customWidth="1"/>
    <col min="14" max="14" width="3.42578125" customWidth="1"/>
    <col min="15" max="15" width="3.5703125" customWidth="1"/>
    <col min="17" max="17" width="9" customWidth="1"/>
    <col min="18" max="18" width="10.85546875" customWidth="1"/>
    <col min="19" max="19" width="1.85546875" customWidth="1"/>
    <col min="20" max="20" width="11.85546875" customWidth="1"/>
  </cols>
  <sheetData>
    <row r="1" spans="2:20" ht="8.25" customHeight="1">
      <c r="C1"/>
    </row>
    <row r="2" spans="2:20">
      <c r="B2" t="s">
        <v>5</v>
      </c>
      <c r="C2" s="346">
        <v>41847</v>
      </c>
      <c r="D2" s="346"/>
      <c r="H2" t="s">
        <v>125</v>
      </c>
      <c r="J2" t="s">
        <v>134</v>
      </c>
      <c r="T2" s="2" t="s">
        <v>121</v>
      </c>
    </row>
    <row r="3" spans="2:20">
      <c r="B3" t="s">
        <v>2</v>
      </c>
      <c r="C3" s="347" t="s">
        <v>158</v>
      </c>
      <c r="D3" s="348"/>
      <c r="E3" s="348"/>
      <c r="F3" s="349"/>
      <c r="G3" s="6"/>
      <c r="H3" s="112">
        <v>300</v>
      </c>
      <c r="I3" s="6"/>
      <c r="J3" s="70">
        <v>30</v>
      </c>
    </row>
    <row r="4" spans="2:20">
      <c r="B4" t="s">
        <v>6</v>
      </c>
      <c r="C4" s="345" t="s">
        <v>332</v>
      </c>
      <c r="D4" s="345"/>
      <c r="E4" s="345"/>
      <c r="F4" s="345"/>
      <c r="G4" s="345"/>
      <c r="H4" s="345"/>
      <c r="I4" s="345"/>
      <c r="J4" s="345"/>
    </row>
    <row r="5" spans="2:20">
      <c r="B5" t="s">
        <v>7</v>
      </c>
      <c r="C5" s="344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</row>
    <row r="6" spans="2:20">
      <c r="B6" t="s">
        <v>79</v>
      </c>
      <c r="C6" s="344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</row>
    <row r="7" spans="2:20" ht="13.5" thickBot="1">
      <c r="C7"/>
    </row>
    <row r="8" spans="2:20" ht="13.5" thickBot="1">
      <c r="B8" s="2" t="s">
        <v>133</v>
      </c>
      <c r="C8" s="2"/>
      <c r="D8" s="2"/>
      <c r="E8" s="2"/>
      <c r="F8" s="2"/>
      <c r="G8" s="2"/>
      <c r="H8" s="2"/>
      <c r="I8" s="2"/>
      <c r="J8" s="2"/>
      <c r="P8" s="59" t="s">
        <v>8</v>
      </c>
      <c r="Q8" s="56" t="s">
        <v>119</v>
      </c>
      <c r="R8" s="55" t="s">
        <v>120</v>
      </c>
    </row>
    <row r="9" spans="2:20" ht="13.5" thickBot="1">
      <c r="B9" s="25" t="s">
        <v>22</v>
      </c>
      <c r="C9" s="11" t="s">
        <v>26</v>
      </c>
      <c r="D9" s="25" t="s">
        <v>25</v>
      </c>
      <c r="E9" s="11" t="s">
        <v>24</v>
      </c>
      <c r="F9" s="25" t="s">
        <v>31</v>
      </c>
      <c r="G9" s="10" t="s">
        <v>34</v>
      </c>
      <c r="H9" s="10" t="s">
        <v>76</v>
      </c>
      <c r="I9" s="11" t="s">
        <v>77</v>
      </c>
      <c r="J9" s="25" t="s">
        <v>32</v>
      </c>
      <c r="K9" s="11" t="s">
        <v>78</v>
      </c>
      <c r="L9" s="8" t="s">
        <v>4</v>
      </c>
      <c r="M9" s="8" t="s">
        <v>30</v>
      </c>
      <c r="P9" s="59" t="s">
        <v>9</v>
      </c>
      <c r="Q9" s="68">
        <v>326</v>
      </c>
      <c r="R9" s="69"/>
    </row>
    <row r="10" spans="2:20" ht="13.5" thickBot="1">
      <c r="B10" s="166" t="s">
        <v>50</v>
      </c>
      <c r="C10" s="167" t="s">
        <v>12</v>
      </c>
      <c r="D10" s="166">
        <v>94</v>
      </c>
      <c r="E10" s="168">
        <v>21</v>
      </c>
      <c r="F10" s="169">
        <v>71.25382262996942</v>
      </c>
      <c r="G10" s="170">
        <v>6</v>
      </c>
      <c r="H10" s="170">
        <v>0</v>
      </c>
      <c r="I10" s="171">
        <v>0</v>
      </c>
      <c r="J10" s="169">
        <v>51.162790697674424</v>
      </c>
      <c r="K10" s="171">
        <v>0</v>
      </c>
      <c r="L10" s="172"/>
      <c r="M10" s="160">
        <v>30</v>
      </c>
      <c r="P10" s="67" t="s">
        <v>10</v>
      </c>
      <c r="Q10" s="57"/>
      <c r="R10" s="91"/>
    </row>
    <row r="11" spans="2:20">
      <c r="F11" s="7"/>
      <c r="I11" s="78"/>
      <c r="J11" s="7"/>
      <c r="K11" s="78"/>
      <c r="L11" s="78"/>
      <c r="M11" s="78"/>
      <c r="P11" s="60" t="s">
        <v>11</v>
      </c>
      <c r="Q11" s="58"/>
      <c r="R11" s="54"/>
    </row>
    <row r="12" spans="2:20">
      <c r="B12" s="99" t="s">
        <v>106</v>
      </c>
      <c r="F12" s="7"/>
      <c r="I12" s="78"/>
      <c r="J12" s="7"/>
      <c r="K12" s="78"/>
      <c r="L12" s="78"/>
      <c r="M12" s="78"/>
      <c r="P12" s="60" t="s">
        <v>12</v>
      </c>
      <c r="Q12" s="58">
        <v>42</v>
      </c>
      <c r="R12" s="87"/>
    </row>
    <row r="13" spans="2:20">
      <c r="B13" s="101" t="s">
        <v>26</v>
      </c>
      <c r="C13" s="100"/>
      <c r="D13" s="102" t="s">
        <v>122</v>
      </c>
      <c r="E13" s="100"/>
      <c r="F13" s="100"/>
      <c r="G13" s="100"/>
      <c r="H13" s="100"/>
      <c r="I13" s="100"/>
      <c r="J13" s="100"/>
      <c r="K13" s="100"/>
      <c r="L13" s="100"/>
      <c r="M13" s="78"/>
      <c r="P13" s="60" t="s">
        <v>13</v>
      </c>
      <c r="Q13" s="58"/>
      <c r="R13" s="87"/>
    </row>
    <row r="14" spans="2:20">
      <c r="B14" s="101" t="s">
        <v>25</v>
      </c>
      <c r="D14" s="103" t="s">
        <v>123</v>
      </c>
      <c r="F14" s="7"/>
      <c r="I14" s="78"/>
      <c r="J14" s="7"/>
      <c r="K14" s="78"/>
      <c r="L14" s="78"/>
      <c r="M14" s="78"/>
      <c r="P14" s="60" t="s">
        <v>14</v>
      </c>
      <c r="Q14" s="58"/>
      <c r="R14" s="54"/>
    </row>
    <row r="15" spans="2:20">
      <c r="B15" s="101" t="s">
        <v>24</v>
      </c>
      <c r="D15" s="103" t="s">
        <v>124</v>
      </c>
      <c r="F15" s="7"/>
      <c r="I15" s="78"/>
      <c r="J15" s="7"/>
      <c r="K15" s="78"/>
      <c r="L15" s="78"/>
      <c r="M15" s="78"/>
      <c r="P15" s="60" t="s">
        <v>15</v>
      </c>
      <c r="Q15" s="58"/>
      <c r="R15" s="54"/>
    </row>
    <row r="16" spans="2:20">
      <c r="B16" s="101" t="s">
        <v>31</v>
      </c>
      <c r="D16" s="103" t="s">
        <v>129</v>
      </c>
      <c r="F16" s="7"/>
      <c r="I16" s="78"/>
      <c r="J16" s="7"/>
      <c r="K16" s="78"/>
      <c r="L16" s="78"/>
      <c r="M16" s="78"/>
      <c r="P16" s="60" t="s">
        <v>16</v>
      </c>
      <c r="Q16" s="58"/>
      <c r="R16" s="87"/>
    </row>
    <row r="17" spans="2:18">
      <c r="B17" s="101" t="s">
        <v>34</v>
      </c>
      <c r="D17" s="103" t="s">
        <v>277</v>
      </c>
      <c r="F17" s="7"/>
      <c r="I17" s="78"/>
      <c r="J17" s="7"/>
      <c r="K17" s="78"/>
      <c r="L17" s="78"/>
      <c r="M17" s="78"/>
      <c r="P17" s="60" t="s">
        <v>17</v>
      </c>
      <c r="Q17" s="58"/>
      <c r="R17" s="87"/>
    </row>
    <row r="18" spans="2:18">
      <c r="B18" s="101" t="s">
        <v>76</v>
      </c>
      <c r="D18" s="103" t="s">
        <v>127</v>
      </c>
      <c r="F18" s="7"/>
      <c r="I18" s="78"/>
      <c r="J18" s="7"/>
      <c r="K18" s="78"/>
      <c r="L18" s="78"/>
      <c r="M18" s="78"/>
      <c r="P18" s="60" t="s">
        <v>18</v>
      </c>
      <c r="Q18" s="58"/>
      <c r="R18" s="87"/>
    </row>
    <row r="19" spans="2:18">
      <c r="B19" s="101" t="s">
        <v>77</v>
      </c>
      <c r="D19" s="103" t="s">
        <v>128</v>
      </c>
      <c r="F19" s="7"/>
      <c r="I19" s="78"/>
      <c r="J19" s="7"/>
      <c r="K19" s="78"/>
      <c r="L19" s="78"/>
      <c r="M19" s="78"/>
      <c r="P19" s="85" t="s">
        <v>19</v>
      </c>
      <c r="Q19" s="86"/>
      <c r="R19" s="87"/>
    </row>
    <row r="20" spans="2:18" ht="13.5" thickBot="1">
      <c r="B20" s="101" t="s">
        <v>32</v>
      </c>
      <c r="D20" s="103" t="s">
        <v>130</v>
      </c>
      <c r="F20" s="7"/>
      <c r="I20" s="78"/>
      <c r="J20" s="7"/>
      <c r="K20" s="78"/>
      <c r="L20" s="78"/>
      <c r="M20" s="78"/>
      <c r="P20" s="88" t="s">
        <v>20</v>
      </c>
      <c r="Q20" s="89"/>
      <c r="R20" s="90"/>
    </row>
    <row r="21" spans="2:18">
      <c r="B21" s="101" t="s">
        <v>78</v>
      </c>
      <c r="D21" s="103" t="s">
        <v>131</v>
      </c>
      <c r="F21" s="7"/>
      <c r="I21" s="78"/>
      <c r="J21" s="7"/>
      <c r="K21" s="78"/>
      <c r="L21" s="78"/>
      <c r="M21" s="78"/>
    </row>
    <row r="22" spans="2:18">
      <c r="B22" s="101" t="s">
        <v>4</v>
      </c>
      <c r="D22" s="103" t="s">
        <v>132</v>
      </c>
      <c r="F22" s="7"/>
      <c r="I22" s="78"/>
      <c r="J22" s="7"/>
      <c r="K22" s="78"/>
      <c r="L22" s="78"/>
      <c r="M22" s="78"/>
    </row>
    <row r="23" spans="2:18">
      <c r="B23" s="101" t="s">
        <v>30</v>
      </c>
      <c r="D23" s="103" t="s">
        <v>135</v>
      </c>
      <c r="F23" s="7"/>
      <c r="I23" s="78"/>
      <c r="J23" s="7"/>
      <c r="K23" s="78"/>
      <c r="L23" s="78"/>
      <c r="M23" s="78"/>
    </row>
    <row r="24" spans="2:18">
      <c r="F24" s="7"/>
      <c r="I24" s="78"/>
      <c r="J24" s="7"/>
      <c r="K24" s="78"/>
      <c r="L24" s="78"/>
      <c r="M24" s="78"/>
    </row>
    <row r="25" spans="2:18">
      <c r="F25" s="7"/>
      <c r="I25" s="78"/>
      <c r="J25" s="7"/>
      <c r="K25" s="78"/>
      <c r="L25" s="78"/>
      <c r="M25" s="78"/>
    </row>
    <row r="26" spans="2:18">
      <c r="F26" s="7"/>
      <c r="I26" s="78"/>
      <c r="J26" s="7"/>
      <c r="K26" s="78"/>
      <c r="L26" s="78"/>
      <c r="M26" s="78"/>
    </row>
    <row r="27" spans="2:18">
      <c r="F27" s="7"/>
      <c r="I27" s="78"/>
      <c r="J27" s="7"/>
      <c r="K27" s="78"/>
      <c r="L27" s="78"/>
      <c r="M27" s="78"/>
    </row>
    <row r="28" spans="2:18">
      <c r="F28" s="7"/>
      <c r="I28" s="78"/>
      <c r="J28" s="7"/>
      <c r="K28" s="78"/>
      <c r="L28" s="78"/>
      <c r="M28" s="78"/>
    </row>
    <row r="29" spans="2:18">
      <c r="F29" s="7"/>
      <c r="I29" s="78"/>
      <c r="J29" s="7"/>
      <c r="K29" s="78"/>
      <c r="L29" s="78"/>
      <c r="M29" s="78"/>
    </row>
    <row r="30" spans="2:18">
      <c r="F30" s="7"/>
      <c r="I30" s="78"/>
      <c r="J30" s="7"/>
      <c r="K30" s="78"/>
      <c r="L30" s="78"/>
      <c r="M30" s="78"/>
    </row>
    <row r="31" spans="2:18">
      <c r="F31" s="7"/>
      <c r="I31" s="78"/>
      <c r="J31" s="7"/>
      <c r="K31" s="78"/>
      <c r="L31" s="78"/>
      <c r="M31" s="78"/>
    </row>
    <row r="32" spans="2:18">
      <c r="F32" s="7"/>
      <c r="I32" s="78"/>
      <c r="J32" s="7"/>
      <c r="K32" s="78"/>
      <c r="L32" s="78"/>
      <c r="M32" s="78"/>
    </row>
    <row r="33" spans="6:13">
      <c r="F33" s="7"/>
      <c r="I33" s="78"/>
      <c r="J33" s="7"/>
      <c r="K33" s="78"/>
      <c r="L33" s="78"/>
      <c r="M33" s="78"/>
    </row>
    <row r="34" spans="6:13">
      <c r="F34" s="7"/>
      <c r="I34" s="78"/>
      <c r="J34" s="7"/>
      <c r="K34" s="78"/>
      <c r="L34" s="78"/>
      <c r="M34" s="78"/>
    </row>
    <row r="35" spans="6:13">
      <c r="F35" s="7"/>
      <c r="I35" s="78"/>
      <c r="J35" s="7"/>
      <c r="K35" s="78"/>
      <c r="L35" s="78"/>
      <c r="M35" s="78"/>
    </row>
    <row r="36" spans="6:13">
      <c r="F36" s="7"/>
      <c r="I36" s="78"/>
      <c r="J36" s="7"/>
      <c r="K36" s="78"/>
      <c r="L36" s="78"/>
      <c r="M36" s="78"/>
    </row>
    <row r="37" spans="6:13">
      <c r="F37" s="7"/>
      <c r="I37" s="78"/>
      <c r="J37" s="7"/>
      <c r="K37" s="78"/>
      <c r="L37" s="78"/>
      <c r="M37" s="78"/>
    </row>
    <row r="38" spans="6:13">
      <c r="F38" s="7"/>
      <c r="I38" s="78"/>
      <c r="J38" s="7"/>
      <c r="K38" s="78"/>
      <c r="L38" s="78"/>
      <c r="M38" s="78"/>
    </row>
    <row r="39" spans="6:13">
      <c r="F39" s="7"/>
      <c r="I39" s="78"/>
      <c r="J39" s="7"/>
      <c r="K39" s="78"/>
      <c r="L39" s="78"/>
      <c r="M39" s="78"/>
    </row>
    <row r="40" spans="6:13">
      <c r="I40" s="78"/>
      <c r="J40" s="72"/>
      <c r="K40" s="78"/>
      <c r="L40" s="78"/>
      <c r="M40" s="78"/>
    </row>
    <row r="41" spans="6:13">
      <c r="I41" s="78"/>
      <c r="J41" s="72"/>
      <c r="K41" s="78"/>
      <c r="L41" s="78"/>
      <c r="M41" s="78"/>
    </row>
    <row r="42" spans="6:13">
      <c r="I42" s="78"/>
      <c r="J42" s="72"/>
      <c r="K42" s="78"/>
      <c r="L42" s="78"/>
      <c r="M42" s="78"/>
    </row>
    <row r="43" spans="6:13">
      <c r="I43" s="78"/>
      <c r="J43" s="72"/>
      <c r="K43" s="78"/>
      <c r="L43" s="78"/>
      <c r="M43" s="78"/>
    </row>
    <row r="44" spans="6:13">
      <c r="I44" s="78"/>
      <c r="J44" s="72"/>
      <c r="K44" s="78"/>
      <c r="L44" s="78"/>
      <c r="M44" s="78"/>
    </row>
    <row r="45" spans="6:13">
      <c r="I45" s="78"/>
      <c r="J45" s="72"/>
      <c r="K45" s="78"/>
      <c r="L45" s="78"/>
      <c r="M45" s="78"/>
    </row>
    <row r="46" spans="6:13">
      <c r="I46" s="78"/>
      <c r="J46" s="72"/>
      <c r="K46" s="78"/>
      <c r="L46" s="78"/>
      <c r="M46" s="78"/>
    </row>
    <row r="47" spans="6:13">
      <c r="I47" s="78"/>
      <c r="J47" s="72"/>
      <c r="K47" s="78"/>
      <c r="L47" s="78"/>
      <c r="M47" s="78"/>
    </row>
    <row r="48" spans="6:13">
      <c r="I48" s="78"/>
      <c r="J48" s="72"/>
      <c r="K48" s="78"/>
      <c r="L48" s="78"/>
      <c r="M48" s="78"/>
    </row>
    <row r="49" spans="9:13">
      <c r="I49" s="78"/>
      <c r="J49" s="72"/>
      <c r="K49" s="78"/>
      <c r="L49" s="78"/>
      <c r="M49" s="78"/>
    </row>
    <row r="50" spans="9:13">
      <c r="I50" s="78"/>
      <c r="J50" s="72"/>
      <c r="K50" s="78"/>
      <c r="L50" s="78"/>
      <c r="M50" s="78"/>
    </row>
    <row r="51" spans="9:13">
      <c r="I51" s="78"/>
      <c r="J51" s="72"/>
      <c r="K51" s="78"/>
      <c r="L51" s="78"/>
      <c r="M51" s="78"/>
    </row>
    <row r="52" spans="9:13">
      <c r="I52" s="78"/>
      <c r="K52" s="78"/>
      <c r="L52" s="78"/>
      <c r="M52" s="78"/>
    </row>
    <row r="53" spans="9:13">
      <c r="I53" s="78"/>
      <c r="K53" s="78"/>
      <c r="L53" s="78"/>
      <c r="M53" s="78"/>
    </row>
    <row r="54" spans="9:13">
      <c r="I54" s="78"/>
      <c r="K54" s="78"/>
      <c r="L54" s="78"/>
      <c r="M54" s="78"/>
    </row>
    <row r="55" spans="9:13">
      <c r="I55" s="78"/>
      <c r="K55" s="78"/>
      <c r="L55" s="78"/>
      <c r="M55" s="78"/>
    </row>
    <row r="56" spans="9:13">
      <c r="I56" s="78"/>
      <c r="K56" s="78"/>
      <c r="L56" s="78"/>
      <c r="M56" s="78"/>
    </row>
    <row r="57" spans="9:13">
      <c r="I57" s="78"/>
      <c r="K57" s="78"/>
      <c r="L57" s="78"/>
      <c r="M57" s="78"/>
    </row>
    <row r="58" spans="9:13">
      <c r="I58" s="78"/>
      <c r="K58" s="78"/>
      <c r="L58" s="78"/>
      <c r="M58" s="78"/>
    </row>
    <row r="59" spans="9:13">
      <c r="I59" s="78"/>
      <c r="K59" s="78"/>
      <c r="L59" s="78"/>
      <c r="M59" s="78"/>
    </row>
    <row r="60" spans="9:13">
      <c r="I60" s="78"/>
      <c r="K60" s="78"/>
      <c r="L60" s="78"/>
      <c r="M60" s="78"/>
    </row>
    <row r="61" spans="9:13">
      <c r="I61" s="78"/>
      <c r="K61" s="78"/>
      <c r="L61" s="78"/>
      <c r="M61" s="78"/>
    </row>
    <row r="62" spans="9:13">
      <c r="I62" s="78"/>
      <c r="K62" s="78"/>
      <c r="L62" s="78"/>
      <c r="M62" s="78"/>
    </row>
    <row r="63" spans="9:13">
      <c r="I63" s="78"/>
      <c r="K63" s="78"/>
      <c r="L63" s="78"/>
      <c r="M63" s="78"/>
    </row>
    <row r="64" spans="9:13">
      <c r="I64" s="78"/>
      <c r="K64" s="78"/>
      <c r="L64" s="78"/>
      <c r="M64" s="78"/>
    </row>
    <row r="65" spans="9:13">
      <c r="I65" s="78"/>
      <c r="K65" s="78"/>
      <c r="L65" s="78"/>
      <c r="M65" s="78"/>
    </row>
    <row r="66" spans="9:13">
      <c r="I66" s="78"/>
      <c r="K66" s="78"/>
      <c r="L66" s="78"/>
      <c r="M66" s="78"/>
    </row>
    <row r="67" spans="9:13">
      <c r="I67" s="78"/>
      <c r="K67" s="78"/>
      <c r="L67" s="78"/>
      <c r="M67" s="78"/>
    </row>
    <row r="68" spans="9:13">
      <c r="I68" s="78"/>
      <c r="K68" s="78"/>
      <c r="L68" s="78"/>
      <c r="M68" s="78"/>
    </row>
    <row r="69" spans="9:13">
      <c r="I69" s="78"/>
      <c r="K69" s="78"/>
      <c r="L69" s="78"/>
      <c r="M69" s="78"/>
    </row>
    <row r="70" spans="9:13">
      <c r="K70" s="78"/>
      <c r="L70" s="78"/>
      <c r="M70" s="78"/>
    </row>
    <row r="71" spans="9:13">
      <c r="K71" s="78"/>
      <c r="L71" s="78"/>
      <c r="M71" s="78"/>
    </row>
  </sheetData>
  <mergeCells count="5">
    <mergeCell ref="C6:P6"/>
    <mergeCell ref="C2:D2"/>
    <mergeCell ref="C3:F3"/>
    <mergeCell ref="C4:J4"/>
    <mergeCell ref="C5:P5"/>
  </mergeCells>
  <phoneticPr fontId="2" type="noConversion"/>
  <dataValidations count="2">
    <dataValidation type="list" allowBlank="1" showInputMessage="1" showErrorMessage="1" sqref="K7 K10">
      <formula1>Atleta_F</formula1>
    </dataValidation>
    <dataValidation type="list" allowBlank="1" showInputMessage="1" showErrorMessage="1" sqref="C3:F3">
      <formula1>Tipo_Gara</formula1>
    </dataValidation>
  </dataValidations>
  <pageMargins left="0.28999999999999998" right="0.28000000000000003" top="0.31" bottom="0.16" header="0.21" footer="7.0000000000000007E-2"/>
  <pageSetup paperSize="9" orientation="landscape" horizontalDpi="1200" verticalDpi="12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0" enableFormatConditionsCalculation="0">
    <tabColor indexed="22"/>
    <pageSetUpPr fitToPage="1"/>
  </sheetPr>
  <dimension ref="B1:T74"/>
  <sheetViews>
    <sheetView workbookViewId="0"/>
  </sheetViews>
  <sheetFormatPr defaultRowHeight="12.75"/>
  <cols>
    <col min="1" max="1" width="2.140625" customWidth="1"/>
    <col min="2" max="2" width="31.7109375" customWidth="1"/>
    <col min="3" max="3" width="6.42578125" style="1" customWidth="1"/>
    <col min="4" max="10" width="6.42578125" customWidth="1"/>
    <col min="11" max="11" width="7.28515625" customWidth="1"/>
    <col min="12" max="13" width="6.42578125" customWidth="1"/>
    <col min="14" max="14" width="3.42578125" customWidth="1"/>
    <col min="15" max="15" width="3.5703125" customWidth="1"/>
    <col min="17" max="17" width="9" customWidth="1"/>
    <col min="18" max="18" width="10.85546875" customWidth="1"/>
    <col min="19" max="19" width="1.85546875" customWidth="1"/>
    <col min="20" max="20" width="11.85546875" customWidth="1"/>
  </cols>
  <sheetData>
    <row r="1" spans="2:20" ht="8.25" customHeight="1">
      <c r="C1"/>
    </row>
    <row r="2" spans="2:20">
      <c r="B2" t="s">
        <v>5</v>
      </c>
      <c r="C2" s="346">
        <v>41759</v>
      </c>
      <c r="D2" s="346"/>
      <c r="H2" t="s">
        <v>125</v>
      </c>
      <c r="J2" t="s">
        <v>134</v>
      </c>
      <c r="T2" s="2" t="s">
        <v>121</v>
      </c>
    </row>
    <row r="3" spans="2:20">
      <c r="B3" t="s">
        <v>2</v>
      </c>
      <c r="C3" s="347" t="s">
        <v>161</v>
      </c>
      <c r="D3" s="348"/>
      <c r="E3" s="348"/>
      <c r="F3" s="349"/>
      <c r="G3" s="6"/>
      <c r="H3" s="112">
        <v>100</v>
      </c>
      <c r="I3" s="6"/>
      <c r="J3" s="70">
        <v>10</v>
      </c>
    </row>
    <row r="4" spans="2:20">
      <c r="B4" t="s">
        <v>6</v>
      </c>
      <c r="C4" s="345" t="s">
        <v>213</v>
      </c>
      <c r="D4" s="345"/>
      <c r="E4" s="345"/>
      <c r="F4" s="345"/>
      <c r="G4" s="345"/>
      <c r="H4" s="345"/>
      <c r="I4" s="345"/>
      <c r="J4" s="345"/>
    </row>
    <row r="5" spans="2:20">
      <c r="B5" t="s">
        <v>7</v>
      </c>
      <c r="C5" s="344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</row>
    <row r="6" spans="2:20">
      <c r="B6" t="s">
        <v>79</v>
      </c>
      <c r="C6" s="344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</row>
    <row r="7" spans="2:20" ht="13.5" thickBot="1">
      <c r="C7"/>
    </row>
    <row r="8" spans="2:20" ht="13.5" thickBot="1">
      <c r="B8" s="2" t="s">
        <v>133</v>
      </c>
      <c r="C8" s="2"/>
      <c r="D8" s="2"/>
      <c r="E8" s="2"/>
      <c r="F8" s="2"/>
      <c r="G8" s="2"/>
      <c r="H8" s="2"/>
      <c r="I8" s="2"/>
      <c r="J8" s="2"/>
      <c r="P8" s="59" t="s">
        <v>8</v>
      </c>
      <c r="Q8" s="56" t="s">
        <v>119</v>
      </c>
      <c r="R8" s="55" t="s">
        <v>120</v>
      </c>
    </row>
    <row r="9" spans="2:20" ht="13.5" thickBot="1">
      <c r="B9" s="25" t="s">
        <v>22</v>
      </c>
      <c r="C9" s="11" t="s">
        <v>26</v>
      </c>
      <c r="D9" s="25" t="s">
        <v>25</v>
      </c>
      <c r="E9" s="11" t="s">
        <v>24</v>
      </c>
      <c r="F9" s="25" t="s">
        <v>31</v>
      </c>
      <c r="G9" s="10" t="s">
        <v>34</v>
      </c>
      <c r="H9" s="10" t="s">
        <v>76</v>
      </c>
      <c r="I9" s="11" t="s">
        <v>77</v>
      </c>
      <c r="J9" s="25" t="s">
        <v>32</v>
      </c>
      <c r="K9" s="11" t="s">
        <v>78</v>
      </c>
      <c r="L9" s="8" t="s">
        <v>4</v>
      </c>
      <c r="M9" s="8" t="s">
        <v>30</v>
      </c>
      <c r="P9" s="59" t="s">
        <v>9</v>
      </c>
      <c r="Q9" s="68">
        <v>212</v>
      </c>
      <c r="R9" s="69"/>
    </row>
    <row r="10" spans="2:20">
      <c r="B10" s="33" t="s">
        <v>214</v>
      </c>
      <c r="C10" s="43" t="s">
        <v>13</v>
      </c>
      <c r="D10" s="33">
        <v>46</v>
      </c>
      <c r="E10" s="152">
        <v>8</v>
      </c>
      <c r="F10" s="153">
        <v>78.403755868544607</v>
      </c>
      <c r="G10" s="154">
        <v>1</v>
      </c>
      <c r="H10" s="154">
        <v>100</v>
      </c>
      <c r="I10" s="155">
        <v>78.403755868544607</v>
      </c>
      <c r="J10" s="153">
        <v>75</v>
      </c>
      <c r="K10" s="155">
        <v>75</v>
      </c>
      <c r="L10" s="156"/>
      <c r="M10" s="157">
        <v>163.40375586854461</v>
      </c>
      <c r="P10" s="67" t="s">
        <v>10</v>
      </c>
      <c r="Q10" s="57"/>
      <c r="R10" s="91"/>
    </row>
    <row r="11" spans="2:20">
      <c r="B11" s="34" t="s">
        <v>66</v>
      </c>
      <c r="C11" s="36" t="s">
        <v>15</v>
      </c>
      <c r="D11" s="34">
        <v>49</v>
      </c>
      <c r="E11" s="47">
        <v>9</v>
      </c>
      <c r="F11" s="49">
        <v>76.995305164319248</v>
      </c>
      <c r="G11" s="45">
        <v>6</v>
      </c>
      <c r="H11" s="45">
        <v>100</v>
      </c>
      <c r="I11" s="109">
        <v>76.995305164319248</v>
      </c>
      <c r="J11" s="49">
        <v>79.487179487179489</v>
      </c>
      <c r="K11" s="109">
        <v>79.487179487179489</v>
      </c>
      <c r="L11" s="110"/>
      <c r="M11" s="111">
        <v>166.48248465149874</v>
      </c>
      <c r="P11" s="60" t="s">
        <v>11</v>
      </c>
      <c r="Q11" s="58"/>
      <c r="R11" s="54"/>
    </row>
    <row r="12" spans="2:20">
      <c r="B12" s="34" t="s">
        <v>93</v>
      </c>
      <c r="C12" s="36" t="s">
        <v>13</v>
      </c>
      <c r="D12" s="34">
        <v>70</v>
      </c>
      <c r="E12" s="47">
        <v>11</v>
      </c>
      <c r="F12" s="49">
        <v>67.136150234741791</v>
      </c>
      <c r="G12" s="45">
        <v>1</v>
      </c>
      <c r="H12" s="45">
        <v>100</v>
      </c>
      <c r="I12" s="109">
        <v>67.136150234741791</v>
      </c>
      <c r="J12" s="49">
        <v>65.625</v>
      </c>
      <c r="K12" s="109">
        <v>65.625</v>
      </c>
      <c r="L12" s="110"/>
      <c r="M12" s="111">
        <v>142.76115023474179</v>
      </c>
      <c r="P12" s="60" t="s">
        <v>12</v>
      </c>
      <c r="Q12" s="58"/>
      <c r="R12" s="87"/>
    </row>
    <row r="13" spans="2:20" ht="13.5" thickBot="1">
      <c r="B13" s="35" t="s">
        <v>57</v>
      </c>
      <c r="C13" s="37" t="s">
        <v>15</v>
      </c>
      <c r="D13" s="35">
        <v>123</v>
      </c>
      <c r="E13" s="48">
        <v>20</v>
      </c>
      <c r="F13" s="50">
        <v>42.25352112676056</v>
      </c>
      <c r="G13" s="51">
        <v>1</v>
      </c>
      <c r="H13" s="51">
        <v>100</v>
      </c>
      <c r="I13" s="106">
        <v>42.25352112676056</v>
      </c>
      <c r="J13" s="50">
        <v>51.282051282051277</v>
      </c>
      <c r="K13" s="106">
        <v>51.282051282051277</v>
      </c>
      <c r="L13" s="107"/>
      <c r="M13" s="108">
        <v>103.53557240881184</v>
      </c>
      <c r="P13" s="60" t="s">
        <v>13</v>
      </c>
      <c r="Q13" s="58">
        <v>31</v>
      </c>
      <c r="R13" s="87"/>
    </row>
    <row r="14" spans="2:20">
      <c r="F14" s="7"/>
      <c r="I14" s="78"/>
      <c r="J14" s="7"/>
      <c r="K14" s="78"/>
      <c r="L14" s="78"/>
      <c r="M14" s="78"/>
      <c r="P14" s="60" t="s">
        <v>14</v>
      </c>
      <c r="Q14" s="58"/>
      <c r="R14" s="54"/>
    </row>
    <row r="15" spans="2:20">
      <c r="B15" s="99" t="s">
        <v>106</v>
      </c>
      <c r="F15" s="7"/>
      <c r="I15" s="78"/>
      <c r="J15" s="7"/>
      <c r="K15" s="78"/>
      <c r="L15" s="78"/>
      <c r="M15" s="78"/>
      <c r="P15" s="60" t="s">
        <v>15</v>
      </c>
      <c r="Q15" s="58">
        <v>39</v>
      </c>
      <c r="R15" s="54"/>
    </row>
    <row r="16" spans="2:20">
      <c r="B16" s="101" t="s">
        <v>26</v>
      </c>
      <c r="C16" s="100"/>
      <c r="D16" s="102" t="s">
        <v>122</v>
      </c>
      <c r="E16" s="100"/>
      <c r="F16" s="100"/>
      <c r="G16" s="100"/>
      <c r="H16" s="100"/>
      <c r="I16" s="100"/>
      <c r="J16" s="100"/>
      <c r="K16" s="100"/>
      <c r="L16" s="100"/>
      <c r="M16" s="78"/>
      <c r="P16" s="60" t="s">
        <v>16</v>
      </c>
      <c r="Q16" s="58"/>
      <c r="R16" s="87"/>
    </row>
    <row r="17" spans="2:18">
      <c r="B17" s="101" t="s">
        <v>25</v>
      </c>
      <c r="D17" s="103" t="s">
        <v>123</v>
      </c>
      <c r="F17" s="7"/>
      <c r="I17" s="78"/>
      <c r="J17" s="7"/>
      <c r="K17" s="78"/>
      <c r="L17" s="78"/>
      <c r="M17" s="78"/>
      <c r="P17" s="60" t="s">
        <v>17</v>
      </c>
      <c r="Q17" s="58"/>
      <c r="R17" s="87"/>
    </row>
    <row r="18" spans="2:18">
      <c r="B18" s="101" t="s">
        <v>24</v>
      </c>
      <c r="D18" s="103" t="s">
        <v>124</v>
      </c>
      <c r="F18" s="7"/>
      <c r="I18" s="78"/>
      <c r="J18" s="7"/>
      <c r="K18" s="78"/>
      <c r="L18" s="78"/>
      <c r="M18" s="78"/>
      <c r="P18" s="60" t="s">
        <v>18</v>
      </c>
      <c r="Q18" s="58"/>
      <c r="R18" s="87"/>
    </row>
    <row r="19" spans="2:18">
      <c r="B19" s="101" t="s">
        <v>31</v>
      </c>
      <c r="D19" s="103" t="s">
        <v>129</v>
      </c>
      <c r="F19" s="7"/>
      <c r="I19" s="78"/>
      <c r="J19" s="7"/>
      <c r="K19" s="78"/>
      <c r="L19" s="78"/>
      <c r="M19" s="78"/>
      <c r="P19" s="85" t="s">
        <v>19</v>
      </c>
      <c r="Q19" s="86"/>
      <c r="R19" s="87"/>
    </row>
    <row r="20" spans="2:18" ht="13.5" thickBot="1">
      <c r="B20" s="101" t="s">
        <v>34</v>
      </c>
      <c r="D20" s="103" t="s">
        <v>126</v>
      </c>
      <c r="F20" s="7"/>
      <c r="I20" s="78"/>
      <c r="J20" s="7"/>
      <c r="K20" s="78"/>
      <c r="L20" s="78"/>
      <c r="M20" s="78"/>
      <c r="P20" s="88" t="s">
        <v>20</v>
      </c>
      <c r="Q20" s="89"/>
      <c r="R20" s="90"/>
    </row>
    <row r="21" spans="2:18">
      <c r="B21" s="101" t="s">
        <v>76</v>
      </c>
      <c r="D21" s="103" t="s">
        <v>127</v>
      </c>
      <c r="F21" s="7"/>
      <c r="I21" s="78"/>
      <c r="J21" s="7"/>
      <c r="K21" s="78"/>
      <c r="L21" s="78"/>
      <c r="M21" s="78"/>
    </row>
    <row r="22" spans="2:18">
      <c r="B22" s="101" t="s">
        <v>77</v>
      </c>
      <c r="D22" s="103" t="s">
        <v>128</v>
      </c>
      <c r="F22" s="7"/>
      <c r="I22" s="78"/>
      <c r="J22" s="7"/>
      <c r="K22" s="78"/>
      <c r="L22" s="78"/>
      <c r="M22" s="78"/>
    </row>
    <row r="23" spans="2:18">
      <c r="B23" s="101" t="s">
        <v>32</v>
      </c>
      <c r="D23" s="103" t="s">
        <v>130</v>
      </c>
      <c r="F23" s="7"/>
      <c r="I23" s="78"/>
      <c r="J23" s="7"/>
      <c r="K23" s="78"/>
      <c r="L23" s="78"/>
      <c r="M23" s="78"/>
    </row>
    <row r="24" spans="2:18">
      <c r="B24" s="101" t="s">
        <v>78</v>
      </c>
      <c r="D24" s="103" t="s">
        <v>131</v>
      </c>
      <c r="F24" s="7"/>
      <c r="I24" s="78"/>
      <c r="J24" s="7"/>
      <c r="K24" s="78"/>
      <c r="L24" s="78"/>
      <c r="M24" s="78"/>
    </row>
    <row r="25" spans="2:18">
      <c r="B25" s="101" t="s">
        <v>4</v>
      </c>
      <c r="D25" s="103" t="s">
        <v>132</v>
      </c>
      <c r="F25" s="7"/>
      <c r="I25" s="78"/>
      <c r="J25" s="7"/>
      <c r="K25" s="78"/>
      <c r="L25" s="78"/>
      <c r="M25" s="78"/>
    </row>
    <row r="26" spans="2:18">
      <c r="B26" s="101" t="s">
        <v>30</v>
      </c>
      <c r="D26" s="103" t="s">
        <v>135</v>
      </c>
      <c r="F26" s="7"/>
      <c r="I26" s="78"/>
      <c r="J26" s="7"/>
      <c r="K26" s="78"/>
      <c r="L26" s="78"/>
      <c r="M26" s="78"/>
    </row>
    <row r="27" spans="2:18">
      <c r="F27" s="7"/>
      <c r="I27" s="78"/>
      <c r="J27" s="7"/>
      <c r="K27" s="78"/>
      <c r="L27" s="78"/>
      <c r="M27" s="78"/>
    </row>
    <row r="28" spans="2:18">
      <c r="F28" s="7"/>
      <c r="I28" s="78"/>
      <c r="J28" s="7"/>
      <c r="K28" s="78"/>
      <c r="L28" s="78"/>
      <c r="M28" s="78"/>
    </row>
    <row r="29" spans="2:18">
      <c r="F29" s="7"/>
      <c r="I29" s="78"/>
      <c r="J29" s="7"/>
      <c r="K29" s="78"/>
      <c r="L29" s="78"/>
      <c r="M29" s="78"/>
    </row>
    <row r="30" spans="2:18">
      <c r="F30" s="7"/>
      <c r="I30" s="78"/>
      <c r="J30" s="7"/>
      <c r="K30" s="78"/>
      <c r="L30" s="78"/>
      <c r="M30" s="78"/>
    </row>
    <row r="31" spans="2:18">
      <c r="F31" s="7"/>
      <c r="I31" s="78"/>
      <c r="J31" s="7"/>
      <c r="K31" s="78"/>
      <c r="L31" s="78"/>
      <c r="M31" s="78"/>
    </row>
    <row r="32" spans="2:18">
      <c r="F32" s="7"/>
      <c r="I32" s="78"/>
      <c r="J32" s="7"/>
      <c r="K32" s="78"/>
      <c r="L32" s="78"/>
      <c r="M32" s="78"/>
    </row>
    <row r="33" spans="6:13">
      <c r="F33" s="7"/>
      <c r="I33" s="78"/>
      <c r="J33" s="7"/>
      <c r="K33" s="78"/>
      <c r="L33" s="78"/>
      <c r="M33" s="78"/>
    </row>
    <row r="34" spans="6:13">
      <c r="F34" s="7"/>
      <c r="I34" s="78"/>
      <c r="J34" s="7"/>
      <c r="K34" s="78"/>
      <c r="L34" s="78"/>
      <c r="M34" s="78"/>
    </row>
    <row r="35" spans="6:13">
      <c r="F35" s="7"/>
      <c r="I35" s="78"/>
      <c r="J35" s="7"/>
      <c r="K35" s="78"/>
      <c r="L35" s="78"/>
      <c r="M35" s="78"/>
    </row>
    <row r="36" spans="6:13">
      <c r="F36" s="7"/>
      <c r="I36" s="78"/>
      <c r="J36" s="7"/>
      <c r="K36" s="78"/>
      <c r="L36" s="78"/>
      <c r="M36" s="78"/>
    </row>
    <row r="37" spans="6:13">
      <c r="F37" s="7"/>
      <c r="I37" s="78"/>
      <c r="J37" s="7"/>
      <c r="K37" s="78"/>
      <c r="L37" s="78"/>
      <c r="M37" s="78"/>
    </row>
    <row r="38" spans="6:13">
      <c r="F38" s="7"/>
      <c r="I38" s="78"/>
      <c r="J38" s="7"/>
      <c r="K38" s="78"/>
      <c r="L38" s="78"/>
      <c r="M38" s="78"/>
    </row>
    <row r="39" spans="6:13">
      <c r="F39" s="7"/>
      <c r="I39" s="78"/>
      <c r="J39" s="7"/>
      <c r="K39" s="78"/>
      <c r="L39" s="78"/>
      <c r="M39" s="78"/>
    </row>
    <row r="40" spans="6:13">
      <c r="F40" s="7"/>
      <c r="I40" s="78"/>
      <c r="J40" s="7"/>
      <c r="K40" s="78"/>
      <c r="L40" s="78"/>
      <c r="M40" s="78"/>
    </row>
    <row r="41" spans="6:13">
      <c r="F41" s="7"/>
      <c r="I41" s="78"/>
      <c r="J41" s="7"/>
      <c r="K41" s="78"/>
      <c r="L41" s="78"/>
      <c r="M41" s="78"/>
    </row>
    <row r="42" spans="6:13">
      <c r="F42" s="7"/>
      <c r="I42" s="78"/>
      <c r="J42" s="7"/>
      <c r="K42" s="78"/>
      <c r="L42" s="78"/>
      <c r="M42" s="78"/>
    </row>
    <row r="43" spans="6:13">
      <c r="I43" s="78"/>
      <c r="J43" s="72"/>
      <c r="K43" s="78"/>
      <c r="L43" s="78"/>
      <c r="M43" s="78"/>
    </row>
    <row r="44" spans="6:13">
      <c r="I44" s="78"/>
      <c r="J44" s="72"/>
      <c r="K44" s="78"/>
      <c r="L44" s="78"/>
      <c r="M44" s="78"/>
    </row>
    <row r="45" spans="6:13">
      <c r="I45" s="78"/>
      <c r="J45" s="72"/>
      <c r="K45" s="78"/>
      <c r="L45" s="78"/>
      <c r="M45" s="78"/>
    </row>
    <row r="46" spans="6:13">
      <c r="I46" s="78"/>
      <c r="J46" s="72"/>
      <c r="K46" s="78"/>
      <c r="L46" s="78"/>
      <c r="M46" s="78"/>
    </row>
    <row r="47" spans="6:13">
      <c r="I47" s="78"/>
      <c r="J47" s="72"/>
      <c r="K47" s="78"/>
      <c r="L47" s="78"/>
      <c r="M47" s="78"/>
    </row>
    <row r="48" spans="6:13">
      <c r="I48" s="78"/>
      <c r="J48" s="72"/>
      <c r="K48" s="78"/>
      <c r="L48" s="78"/>
      <c r="M48" s="78"/>
    </row>
    <row r="49" spans="9:13">
      <c r="I49" s="78"/>
      <c r="J49" s="72"/>
      <c r="K49" s="78"/>
      <c r="L49" s="78"/>
      <c r="M49" s="78"/>
    </row>
    <row r="50" spans="9:13">
      <c r="I50" s="78"/>
      <c r="J50" s="72"/>
      <c r="K50" s="78"/>
      <c r="L50" s="78"/>
      <c r="M50" s="78"/>
    </row>
    <row r="51" spans="9:13">
      <c r="I51" s="78"/>
      <c r="J51" s="72"/>
      <c r="K51" s="78"/>
      <c r="L51" s="78"/>
      <c r="M51" s="78"/>
    </row>
    <row r="52" spans="9:13">
      <c r="I52" s="78"/>
      <c r="J52" s="72"/>
      <c r="K52" s="78"/>
      <c r="L52" s="78"/>
      <c r="M52" s="78"/>
    </row>
    <row r="53" spans="9:13">
      <c r="I53" s="78"/>
      <c r="J53" s="72"/>
      <c r="K53" s="78"/>
      <c r="L53" s="78"/>
      <c r="M53" s="78"/>
    </row>
    <row r="54" spans="9:13">
      <c r="I54" s="78"/>
      <c r="J54" s="72"/>
      <c r="K54" s="78"/>
      <c r="L54" s="78"/>
      <c r="M54" s="78"/>
    </row>
    <row r="55" spans="9:13">
      <c r="I55" s="78"/>
      <c r="K55" s="78"/>
      <c r="L55" s="78"/>
      <c r="M55" s="78"/>
    </row>
    <row r="56" spans="9:13">
      <c r="I56" s="78"/>
      <c r="K56" s="78"/>
      <c r="L56" s="78"/>
      <c r="M56" s="78"/>
    </row>
    <row r="57" spans="9:13">
      <c r="I57" s="78"/>
      <c r="K57" s="78"/>
      <c r="L57" s="78"/>
      <c r="M57" s="78"/>
    </row>
    <row r="58" spans="9:13">
      <c r="I58" s="78"/>
      <c r="K58" s="78"/>
      <c r="L58" s="78"/>
      <c r="M58" s="78"/>
    </row>
    <row r="59" spans="9:13">
      <c r="I59" s="78"/>
      <c r="K59" s="78"/>
      <c r="L59" s="78"/>
      <c r="M59" s="78"/>
    </row>
    <row r="60" spans="9:13">
      <c r="I60" s="78"/>
      <c r="K60" s="78"/>
      <c r="L60" s="78"/>
      <c r="M60" s="78"/>
    </row>
    <row r="61" spans="9:13">
      <c r="I61" s="78"/>
      <c r="K61" s="78"/>
      <c r="L61" s="78"/>
      <c r="M61" s="78"/>
    </row>
    <row r="62" spans="9:13">
      <c r="I62" s="78"/>
      <c r="K62" s="78"/>
      <c r="L62" s="78"/>
      <c r="M62" s="78"/>
    </row>
    <row r="63" spans="9:13">
      <c r="I63" s="78"/>
      <c r="K63" s="78"/>
      <c r="L63" s="78"/>
      <c r="M63" s="78"/>
    </row>
    <row r="64" spans="9:13">
      <c r="I64" s="78"/>
      <c r="K64" s="78"/>
      <c r="L64" s="78"/>
      <c r="M64" s="78"/>
    </row>
    <row r="65" spans="9:13">
      <c r="I65" s="78"/>
      <c r="K65" s="78"/>
      <c r="L65" s="78"/>
      <c r="M65" s="78"/>
    </row>
    <row r="66" spans="9:13">
      <c r="I66" s="78"/>
      <c r="K66" s="78"/>
      <c r="L66" s="78"/>
      <c r="M66" s="78"/>
    </row>
    <row r="67" spans="9:13">
      <c r="I67" s="78"/>
      <c r="K67" s="78"/>
      <c r="L67" s="78"/>
      <c r="M67" s="78"/>
    </row>
    <row r="68" spans="9:13">
      <c r="I68" s="78"/>
      <c r="K68" s="78"/>
      <c r="L68" s="78"/>
      <c r="M68" s="78"/>
    </row>
    <row r="69" spans="9:13">
      <c r="I69" s="78"/>
      <c r="K69" s="78"/>
      <c r="L69" s="78"/>
      <c r="M69" s="78"/>
    </row>
    <row r="70" spans="9:13">
      <c r="I70" s="78"/>
      <c r="K70" s="78"/>
      <c r="L70" s="78"/>
      <c r="M70" s="78"/>
    </row>
    <row r="71" spans="9:13">
      <c r="I71" s="78"/>
      <c r="K71" s="78"/>
      <c r="L71" s="78"/>
      <c r="M71" s="78"/>
    </row>
    <row r="72" spans="9:13">
      <c r="I72" s="78"/>
      <c r="K72" s="78"/>
      <c r="L72" s="78"/>
      <c r="M72" s="78"/>
    </row>
    <row r="73" spans="9:13">
      <c r="K73" s="78"/>
      <c r="L73" s="78"/>
      <c r="M73" s="78"/>
    </row>
    <row r="74" spans="9:13">
      <c r="K74" s="78"/>
      <c r="L74" s="78"/>
      <c r="M74" s="78"/>
    </row>
  </sheetData>
  <mergeCells count="5">
    <mergeCell ref="C6:P6"/>
    <mergeCell ref="C2:D2"/>
    <mergeCell ref="C3:F3"/>
    <mergeCell ref="C4:J4"/>
    <mergeCell ref="C5:P5"/>
  </mergeCells>
  <phoneticPr fontId="2" type="noConversion"/>
  <dataValidations count="2">
    <dataValidation type="list" allowBlank="1" showInputMessage="1" showErrorMessage="1" sqref="K7 K10:K13">
      <formula1>Atleta_F</formula1>
    </dataValidation>
    <dataValidation type="list" allowBlank="1" showInputMessage="1" showErrorMessage="1" sqref="C3:F3">
      <formula1>Tipo_Gara</formula1>
    </dataValidation>
  </dataValidations>
  <pageMargins left="0.28999999999999998" right="0.28000000000000003" top="0.31" bottom="0.16" header="0.21" footer="7.0000000000000007E-2"/>
  <pageSetup paperSize="9" orientation="landscape" horizontalDpi="1200" verticalDpi="1200" r:id="rId1"/>
  <headerFooter alignWithMargins="0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>
  <sheetPr codeName="Sheet65" enableFormatConditionsCalculation="0">
    <tabColor indexed="61"/>
    <pageSetUpPr fitToPage="1"/>
  </sheetPr>
  <dimension ref="B1:T73"/>
  <sheetViews>
    <sheetView workbookViewId="0"/>
  </sheetViews>
  <sheetFormatPr defaultRowHeight="12.75"/>
  <cols>
    <col min="1" max="1" width="2.140625" customWidth="1"/>
    <col min="2" max="2" width="31.7109375" customWidth="1"/>
    <col min="3" max="3" width="6.42578125" style="1" customWidth="1"/>
    <col min="4" max="10" width="6.42578125" customWidth="1"/>
    <col min="11" max="11" width="7.28515625" customWidth="1"/>
    <col min="12" max="13" width="6.42578125" customWidth="1"/>
    <col min="14" max="14" width="3.42578125" customWidth="1"/>
    <col min="15" max="15" width="3.5703125" customWidth="1"/>
    <col min="17" max="17" width="9" customWidth="1"/>
    <col min="18" max="18" width="10.85546875" customWidth="1"/>
    <col min="19" max="19" width="1.85546875" customWidth="1"/>
    <col min="20" max="20" width="11.85546875" customWidth="1"/>
  </cols>
  <sheetData>
    <row r="1" spans="2:20" ht="8.25" customHeight="1">
      <c r="C1"/>
    </row>
    <row r="2" spans="2:20">
      <c r="B2" t="s">
        <v>5</v>
      </c>
      <c r="C2" s="346">
        <v>41847</v>
      </c>
      <c r="D2" s="346"/>
      <c r="H2" t="s">
        <v>125</v>
      </c>
      <c r="J2" t="s">
        <v>134</v>
      </c>
      <c r="T2" s="2" t="s">
        <v>121</v>
      </c>
    </row>
    <row r="3" spans="2:20">
      <c r="B3" t="s">
        <v>2</v>
      </c>
      <c r="C3" s="347" t="s">
        <v>159</v>
      </c>
      <c r="D3" s="348"/>
      <c r="E3" s="348"/>
      <c r="F3" s="349"/>
      <c r="G3" s="6"/>
      <c r="H3" s="112">
        <v>500</v>
      </c>
      <c r="I3" s="6"/>
      <c r="J3" s="70">
        <v>50</v>
      </c>
    </row>
    <row r="4" spans="2:20">
      <c r="B4" t="s">
        <v>6</v>
      </c>
      <c r="C4" s="345" t="s">
        <v>335</v>
      </c>
      <c r="D4" s="345"/>
      <c r="E4" s="345"/>
      <c r="F4" s="345"/>
      <c r="G4" s="345"/>
      <c r="H4" s="345"/>
      <c r="I4" s="345"/>
      <c r="J4" s="345"/>
    </row>
    <row r="5" spans="2:20">
      <c r="B5" t="s">
        <v>7</v>
      </c>
      <c r="C5" s="344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</row>
    <row r="6" spans="2:20">
      <c r="B6" t="s">
        <v>79</v>
      </c>
      <c r="C6" s="344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</row>
    <row r="7" spans="2:20" ht="13.5" thickBot="1">
      <c r="C7"/>
    </row>
    <row r="8" spans="2:20" ht="13.5" thickBot="1">
      <c r="B8" s="2" t="s">
        <v>133</v>
      </c>
      <c r="C8" s="2"/>
      <c r="D8" s="2"/>
      <c r="E8" s="2"/>
      <c r="F8" s="2"/>
      <c r="G8" s="2"/>
      <c r="H8" s="2"/>
      <c r="I8" s="2"/>
      <c r="J8" s="2"/>
      <c r="P8" s="59" t="s">
        <v>8</v>
      </c>
      <c r="Q8" s="56" t="s">
        <v>119</v>
      </c>
      <c r="R8" s="55" t="s">
        <v>120</v>
      </c>
    </row>
    <row r="9" spans="2:20" ht="13.5" thickBot="1">
      <c r="B9" s="25" t="s">
        <v>22</v>
      </c>
      <c r="C9" s="11" t="s">
        <v>26</v>
      </c>
      <c r="D9" s="25" t="s">
        <v>25</v>
      </c>
      <c r="E9" s="11" t="s">
        <v>24</v>
      </c>
      <c r="F9" s="25" t="s">
        <v>31</v>
      </c>
      <c r="G9" s="10" t="s">
        <v>34</v>
      </c>
      <c r="H9" s="10" t="s">
        <v>76</v>
      </c>
      <c r="I9" s="11" t="s">
        <v>77</v>
      </c>
      <c r="J9" s="25" t="s">
        <v>32</v>
      </c>
      <c r="K9" s="11" t="s">
        <v>78</v>
      </c>
      <c r="L9" s="8" t="s">
        <v>4</v>
      </c>
      <c r="M9" s="8" t="s">
        <v>30</v>
      </c>
      <c r="P9" s="59" t="s">
        <v>9</v>
      </c>
      <c r="Q9" s="68">
        <v>2537</v>
      </c>
      <c r="R9" s="69"/>
    </row>
    <row r="10" spans="2:20">
      <c r="B10" s="33" t="s">
        <v>241</v>
      </c>
      <c r="C10" s="43" t="s">
        <v>16</v>
      </c>
      <c r="D10" s="33">
        <v>1100</v>
      </c>
      <c r="E10" s="152">
        <v>87</v>
      </c>
      <c r="F10" s="153">
        <v>56.658786446020493</v>
      </c>
      <c r="G10" s="154">
        <v>2</v>
      </c>
      <c r="H10" s="154">
        <v>500</v>
      </c>
      <c r="I10" s="155">
        <v>283.29393223010248</v>
      </c>
      <c r="J10" s="153">
        <v>53.723404255319153</v>
      </c>
      <c r="K10" s="155">
        <v>268.61702127659578</v>
      </c>
      <c r="L10" s="156"/>
      <c r="M10" s="157">
        <v>601.91095350669821</v>
      </c>
      <c r="P10" s="67" t="s">
        <v>10</v>
      </c>
      <c r="Q10" s="57"/>
      <c r="R10" s="91"/>
    </row>
    <row r="11" spans="2:20">
      <c r="B11" s="34" t="s">
        <v>137</v>
      </c>
      <c r="C11" s="36" t="s">
        <v>16</v>
      </c>
      <c r="D11" s="34">
        <v>1247</v>
      </c>
      <c r="E11" s="47">
        <v>101</v>
      </c>
      <c r="F11" s="49">
        <v>50.866824271079594</v>
      </c>
      <c r="G11" s="45">
        <v>1</v>
      </c>
      <c r="H11" s="45">
        <v>500</v>
      </c>
      <c r="I11" s="109">
        <v>254.334121355398</v>
      </c>
      <c r="J11" s="49">
        <v>46.276595744680847</v>
      </c>
      <c r="K11" s="109">
        <v>231.38297872340422</v>
      </c>
      <c r="L11" s="110"/>
      <c r="M11" s="111">
        <v>535.71710007880222</v>
      </c>
      <c r="P11" s="60" t="s">
        <v>11</v>
      </c>
      <c r="Q11" s="58"/>
      <c r="R11" s="54"/>
    </row>
    <row r="12" spans="2:20" ht="13.5" thickBot="1">
      <c r="B12" s="35" t="s">
        <v>172</v>
      </c>
      <c r="C12" s="37" t="s">
        <v>16</v>
      </c>
      <c r="D12" s="35">
        <v>0</v>
      </c>
      <c r="E12" s="48">
        <v>0</v>
      </c>
      <c r="F12" s="50"/>
      <c r="G12" s="51">
        <v>1</v>
      </c>
      <c r="H12" s="51">
        <v>0</v>
      </c>
      <c r="I12" s="106">
        <v>0</v>
      </c>
      <c r="J12" s="50"/>
      <c r="K12" s="106">
        <v>0</v>
      </c>
      <c r="L12" s="107"/>
      <c r="M12" s="108">
        <v>50</v>
      </c>
      <c r="P12" s="60" t="s">
        <v>12</v>
      </c>
      <c r="Q12" s="58"/>
      <c r="R12" s="87"/>
    </row>
    <row r="13" spans="2:20">
      <c r="F13" s="7"/>
      <c r="I13" s="78"/>
      <c r="J13" s="7"/>
      <c r="K13" s="78"/>
      <c r="L13" s="78"/>
      <c r="M13" s="78"/>
      <c r="P13" s="60" t="s">
        <v>13</v>
      </c>
      <c r="Q13" s="58"/>
      <c r="R13" s="87"/>
    </row>
    <row r="14" spans="2:20">
      <c r="B14" s="99" t="s">
        <v>106</v>
      </c>
      <c r="F14" s="7"/>
      <c r="I14" s="78"/>
      <c r="J14" s="7"/>
      <c r="K14" s="78"/>
      <c r="L14" s="78"/>
      <c r="M14" s="78"/>
      <c r="P14" s="60" t="s">
        <v>14</v>
      </c>
      <c r="Q14" s="58"/>
      <c r="R14" s="54"/>
    </row>
    <row r="15" spans="2:20">
      <c r="B15" s="101" t="s">
        <v>26</v>
      </c>
      <c r="C15" s="100"/>
      <c r="D15" s="102" t="s">
        <v>122</v>
      </c>
      <c r="E15" s="100"/>
      <c r="F15" s="100"/>
      <c r="G15" s="100"/>
      <c r="H15" s="100"/>
      <c r="I15" s="100"/>
      <c r="J15" s="100"/>
      <c r="K15" s="100"/>
      <c r="L15" s="100"/>
      <c r="M15" s="78"/>
      <c r="P15" s="60" t="s">
        <v>15</v>
      </c>
      <c r="Q15" s="58"/>
      <c r="R15" s="54"/>
    </row>
    <row r="16" spans="2:20">
      <c r="B16" s="101" t="s">
        <v>25</v>
      </c>
      <c r="D16" s="103" t="s">
        <v>123</v>
      </c>
      <c r="F16" s="7"/>
      <c r="I16" s="78"/>
      <c r="J16" s="7"/>
      <c r="K16" s="78"/>
      <c r="L16" s="78"/>
      <c r="M16" s="78"/>
      <c r="P16" s="60" t="s">
        <v>16</v>
      </c>
      <c r="Q16" s="58">
        <v>187</v>
      </c>
      <c r="R16" s="87"/>
    </row>
    <row r="17" spans="2:18">
      <c r="B17" s="101" t="s">
        <v>24</v>
      </c>
      <c r="D17" s="103" t="s">
        <v>124</v>
      </c>
      <c r="F17" s="7"/>
      <c r="I17" s="78"/>
      <c r="J17" s="7"/>
      <c r="K17" s="78"/>
      <c r="L17" s="78"/>
      <c r="M17" s="78"/>
      <c r="P17" s="60" t="s">
        <v>17</v>
      </c>
      <c r="Q17" s="58"/>
      <c r="R17" s="87"/>
    </row>
    <row r="18" spans="2:18">
      <c r="B18" s="101" t="s">
        <v>31</v>
      </c>
      <c r="D18" s="103" t="s">
        <v>129</v>
      </c>
      <c r="F18" s="7"/>
      <c r="I18" s="78"/>
      <c r="J18" s="7"/>
      <c r="K18" s="78"/>
      <c r="L18" s="78"/>
      <c r="M18" s="78"/>
      <c r="P18" s="60" t="s">
        <v>18</v>
      </c>
      <c r="Q18" s="58"/>
      <c r="R18" s="87"/>
    </row>
    <row r="19" spans="2:18">
      <c r="B19" s="101" t="s">
        <v>34</v>
      </c>
      <c r="D19" s="103" t="s">
        <v>277</v>
      </c>
      <c r="F19" s="7"/>
      <c r="I19" s="78"/>
      <c r="J19" s="7"/>
      <c r="K19" s="78"/>
      <c r="L19" s="78"/>
      <c r="M19" s="78"/>
      <c r="P19" s="85" t="s">
        <v>19</v>
      </c>
      <c r="Q19" s="86"/>
      <c r="R19" s="87"/>
    </row>
    <row r="20" spans="2:18" ht="13.5" thickBot="1">
      <c r="B20" s="101" t="s">
        <v>76</v>
      </c>
      <c r="D20" s="103" t="s">
        <v>127</v>
      </c>
      <c r="F20" s="7"/>
      <c r="I20" s="78"/>
      <c r="J20" s="7"/>
      <c r="K20" s="78"/>
      <c r="L20" s="78"/>
      <c r="M20" s="78"/>
      <c r="P20" s="88" t="s">
        <v>20</v>
      </c>
      <c r="Q20" s="89"/>
      <c r="R20" s="90"/>
    </row>
    <row r="21" spans="2:18">
      <c r="B21" s="101" t="s">
        <v>77</v>
      </c>
      <c r="D21" s="103" t="s">
        <v>128</v>
      </c>
      <c r="F21" s="7"/>
      <c r="I21" s="78"/>
      <c r="J21" s="7"/>
      <c r="K21" s="78"/>
      <c r="L21" s="78"/>
      <c r="M21" s="78"/>
    </row>
    <row r="22" spans="2:18">
      <c r="B22" s="101" t="s">
        <v>32</v>
      </c>
      <c r="D22" s="103" t="s">
        <v>130</v>
      </c>
      <c r="F22" s="7"/>
      <c r="I22" s="78"/>
      <c r="J22" s="7"/>
      <c r="K22" s="78"/>
      <c r="L22" s="78"/>
      <c r="M22" s="78"/>
    </row>
    <row r="23" spans="2:18">
      <c r="B23" s="101" t="s">
        <v>78</v>
      </c>
      <c r="D23" s="103" t="s">
        <v>131</v>
      </c>
      <c r="F23" s="7"/>
      <c r="I23" s="78"/>
      <c r="J23" s="7"/>
      <c r="K23" s="78"/>
      <c r="L23" s="78"/>
      <c r="M23" s="78"/>
    </row>
    <row r="24" spans="2:18">
      <c r="B24" s="101" t="s">
        <v>4</v>
      </c>
      <c r="D24" s="103" t="s">
        <v>132</v>
      </c>
      <c r="F24" s="7"/>
      <c r="I24" s="78"/>
      <c r="J24" s="7"/>
      <c r="K24" s="78"/>
      <c r="L24" s="78"/>
      <c r="M24" s="78"/>
    </row>
    <row r="25" spans="2:18">
      <c r="B25" s="101" t="s">
        <v>30</v>
      </c>
      <c r="D25" s="103" t="s">
        <v>135</v>
      </c>
      <c r="F25" s="7"/>
      <c r="I25" s="78"/>
      <c r="J25" s="7"/>
      <c r="K25" s="78"/>
      <c r="L25" s="78"/>
      <c r="M25" s="78"/>
    </row>
    <row r="26" spans="2:18">
      <c r="F26" s="7"/>
      <c r="I26" s="78"/>
      <c r="J26" s="7"/>
      <c r="K26" s="78"/>
      <c r="L26" s="78"/>
      <c r="M26" s="78"/>
    </row>
    <row r="27" spans="2:18">
      <c r="F27" s="7"/>
      <c r="I27" s="78"/>
      <c r="J27" s="7"/>
      <c r="K27" s="78"/>
      <c r="L27" s="78"/>
      <c r="M27" s="78"/>
    </row>
    <row r="28" spans="2:18">
      <c r="F28" s="7"/>
      <c r="I28" s="78"/>
      <c r="J28" s="7"/>
      <c r="K28" s="78"/>
      <c r="L28" s="78"/>
      <c r="M28" s="78"/>
    </row>
    <row r="29" spans="2:18">
      <c r="F29" s="7"/>
      <c r="I29" s="78"/>
      <c r="J29" s="7"/>
      <c r="K29" s="78"/>
      <c r="L29" s="78"/>
      <c r="M29" s="78"/>
    </row>
    <row r="30" spans="2:18">
      <c r="F30" s="7"/>
      <c r="I30" s="78"/>
      <c r="J30" s="7"/>
      <c r="K30" s="78"/>
      <c r="L30" s="78"/>
      <c r="M30" s="78"/>
    </row>
    <row r="31" spans="2:18">
      <c r="F31" s="7"/>
      <c r="I31" s="78"/>
      <c r="J31" s="7"/>
      <c r="K31" s="78"/>
      <c r="L31" s="78"/>
      <c r="M31" s="78"/>
    </row>
    <row r="32" spans="2:18">
      <c r="F32" s="7"/>
      <c r="I32" s="78"/>
      <c r="J32" s="7"/>
      <c r="K32" s="78"/>
      <c r="L32" s="78"/>
      <c r="M32" s="78"/>
    </row>
    <row r="33" spans="6:13">
      <c r="F33" s="7"/>
      <c r="I33" s="78"/>
      <c r="J33" s="7"/>
      <c r="K33" s="78"/>
      <c r="L33" s="78"/>
      <c r="M33" s="78"/>
    </row>
    <row r="34" spans="6:13">
      <c r="F34" s="7"/>
      <c r="I34" s="78"/>
      <c r="J34" s="7"/>
      <c r="K34" s="78"/>
      <c r="L34" s="78"/>
      <c r="M34" s="78"/>
    </row>
    <row r="35" spans="6:13">
      <c r="F35" s="7"/>
      <c r="I35" s="78"/>
      <c r="J35" s="7"/>
      <c r="K35" s="78"/>
      <c r="L35" s="78"/>
      <c r="M35" s="78"/>
    </row>
    <row r="36" spans="6:13">
      <c r="F36" s="7"/>
      <c r="I36" s="78"/>
      <c r="J36" s="7"/>
      <c r="K36" s="78"/>
      <c r="L36" s="78"/>
      <c r="M36" s="78"/>
    </row>
    <row r="37" spans="6:13">
      <c r="F37" s="7"/>
      <c r="I37" s="78"/>
      <c r="J37" s="7"/>
      <c r="K37" s="78"/>
      <c r="L37" s="78"/>
      <c r="M37" s="78"/>
    </row>
    <row r="38" spans="6:13">
      <c r="F38" s="7"/>
      <c r="I38" s="78"/>
      <c r="J38" s="7"/>
      <c r="K38" s="78"/>
      <c r="L38" s="78"/>
      <c r="M38" s="78"/>
    </row>
    <row r="39" spans="6:13">
      <c r="F39" s="7"/>
      <c r="I39" s="78"/>
      <c r="J39" s="7"/>
      <c r="K39" s="78"/>
      <c r="L39" s="78"/>
      <c r="M39" s="78"/>
    </row>
    <row r="40" spans="6:13">
      <c r="F40" s="7"/>
      <c r="I40" s="78"/>
      <c r="J40" s="7"/>
      <c r="K40" s="78"/>
      <c r="L40" s="78"/>
      <c r="M40" s="78"/>
    </row>
    <row r="41" spans="6:13">
      <c r="F41" s="7"/>
      <c r="I41" s="78"/>
      <c r="J41" s="7"/>
      <c r="K41" s="78"/>
      <c r="L41" s="78"/>
      <c r="M41" s="78"/>
    </row>
    <row r="42" spans="6:13">
      <c r="I42" s="78"/>
      <c r="J42" s="72"/>
      <c r="K42" s="78"/>
      <c r="L42" s="78"/>
      <c r="M42" s="78"/>
    </row>
    <row r="43" spans="6:13">
      <c r="I43" s="78"/>
      <c r="J43" s="72"/>
      <c r="K43" s="78"/>
      <c r="L43" s="78"/>
      <c r="M43" s="78"/>
    </row>
    <row r="44" spans="6:13">
      <c r="I44" s="78"/>
      <c r="J44" s="72"/>
      <c r="K44" s="78"/>
      <c r="L44" s="78"/>
      <c r="M44" s="78"/>
    </row>
    <row r="45" spans="6:13">
      <c r="I45" s="78"/>
      <c r="J45" s="72"/>
      <c r="K45" s="78"/>
      <c r="L45" s="78"/>
      <c r="M45" s="78"/>
    </row>
    <row r="46" spans="6:13">
      <c r="I46" s="78"/>
      <c r="J46" s="72"/>
      <c r="K46" s="78"/>
      <c r="L46" s="78"/>
      <c r="M46" s="78"/>
    </row>
    <row r="47" spans="6:13">
      <c r="I47" s="78"/>
      <c r="J47" s="72"/>
      <c r="K47" s="78"/>
      <c r="L47" s="78"/>
      <c r="M47" s="78"/>
    </row>
    <row r="48" spans="6:13">
      <c r="I48" s="78"/>
      <c r="J48" s="72"/>
      <c r="K48" s="78"/>
      <c r="L48" s="78"/>
      <c r="M48" s="78"/>
    </row>
    <row r="49" spans="9:13">
      <c r="I49" s="78"/>
      <c r="J49" s="72"/>
      <c r="K49" s="78"/>
      <c r="L49" s="78"/>
      <c r="M49" s="78"/>
    </row>
    <row r="50" spans="9:13">
      <c r="I50" s="78"/>
      <c r="J50" s="72"/>
      <c r="K50" s="78"/>
      <c r="L50" s="78"/>
      <c r="M50" s="78"/>
    </row>
    <row r="51" spans="9:13">
      <c r="I51" s="78"/>
      <c r="J51" s="72"/>
      <c r="K51" s="78"/>
      <c r="L51" s="78"/>
      <c r="M51" s="78"/>
    </row>
    <row r="52" spans="9:13">
      <c r="I52" s="78"/>
      <c r="J52" s="72"/>
      <c r="K52" s="78"/>
      <c r="L52" s="78"/>
      <c r="M52" s="78"/>
    </row>
    <row r="53" spans="9:13">
      <c r="I53" s="78"/>
      <c r="J53" s="72"/>
      <c r="K53" s="78"/>
      <c r="L53" s="78"/>
      <c r="M53" s="78"/>
    </row>
    <row r="54" spans="9:13">
      <c r="I54" s="78"/>
      <c r="K54" s="78"/>
      <c r="L54" s="78"/>
      <c r="M54" s="78"/>
    </row>
    <row r="55" spans="9:13">
      <c r="I55" s="78"/>
      <c r="K55" s="78"/>
      <c r="L55" s="78"/>
      <c r="M55" s="78"/>
    </row>
    <row r="56" spans="9:13">
      <c r="I56" s="78"/>
      <c r="K56" s="78"/>
      <c r="L56" s="78"/>
      <c r="M56" s="78"/>
    </row>
    <row r="57" spans="9:13">
      <c r="I57" s="78"/>
      <c r="K57" s="78"/>
      <c r="L57" s="78"/>
      <c r="M57" s="78"/>
    </row>
    <row r="58" spans="9:13">
      <c r="I58" s="78"/>
      <c r="K58" s="78"/>
      <c r="L58" s="78"/>
      <c r="M58" s="78"/>
    </row>
    <row r="59" spans="9:13">
      <c r="I59" s="78"/>
      <c r="K59" s="78"/>
      <c r="L59" s="78"/>
      <c r="M59" s="78"/>
    </row>
    <row r="60" spans="9:13">
      <c r="I60" s="78"/>
      <c r="K60" s="78"/>
      <c r="L60" s="78"/>
      <c r="M60" s="78"/>
    </row>
    <row r="61" spans="9:13">
      <c r="I61" s="78"/>
      <c r="K61" s="78"/>
      <c r="L61" s="78"/>
      <c r="M61" s="78"/>
    </row>
    <row r="62" spans="9:13">
      <c r="I62" s="78"/>
      <c r="K62" s="78"/>
      <c r="L62" s="78"/>
      <c r="M62" s="78"/>
    </row>
    <row r="63" spans="9:13">
      <c r="I63" s="78"/>
      <c r="K63" s="78"/>
      <c r="L63" s="78"/>
      <c r="M63" s="78"/>
    </row>
    <row r="64" spans="9:13">
      <c r="I64" s="78"/>
      <c r="K64" s="78"/>
      <c r="L64" s="78"/>
      <c r="M64" s="78"/>
    </row>
    <row r="65" spans="9:13">
      <c r="I65" s="78"/>
      <c r="K65" s="78"/>
      <c r="L65" s="78"/>
      <c r="M65" s="78"/>
    </row>
    <row r="66" spans="9:13">
      <c r="I66" s="78"/>
      <c r="K66" s="78"/>
      <c r="L66" s="78"/>
      <c r="M66" s="78"/>
    </row>
    <row r="67" spans="9:13">
      <c r="I67" s="78"/>
      <c r="K67" s="78"/>
      <c r="L67" s="78"/>
      <c r="M67" s="78"/>
    </row>
    <row r="68" spans="9:13">
      <c r="I68" s="78"/>
      <c r="K68" s="78"/>
      <c r="L68" s="78"/>
      <c r="M68" s="78"/>
    </row>
    <row r="69" spans="9:13">
      <c r="I69" s="78"/>
      <c r="K69" s="78"/>
      <c r="L69" s="78"/>
      <c r="M69" s="78"/>
    </row>
    <row r="70" spans="9:13">
      <c r="I70" s="78"/>
      <c r="K70" s="78"/>
      <c r="L70" s="78"/>
      <c r="M70" s="78"/>
    </row>
    <row r="71" spans="9:13">
      <c r="I71" s="78"/>
      <c r="K71" s="78"/>
      <c r="L71" s="78"/>
      <c r="M71" s="78"/>
    </row>
    <row r="72" spans="9:13">
      <c r="K72" s="78"/>
      <c r="L72" s="78"/>
      <c r="M72" s="78"/>
    </row>
    <row r="73" spans="9:13">
      <c r="K73" s="78"/>
      <c r="L73" s="78"/>
      <c r="M73" s="78"/>
    </row>
  </sheetData>
  <mergeCells count="5">
    <mergeCell ref="C6:P6"/>
    <mergeCell ref="C2:D2"/>
    <mergeCell ref="C3:F3"/>
    <mergeCell ref="C4:J4"/>
    <mergeCell ref="C5:P5"/>
  </mergeCells>
  <phoneticPr fontId="2" type="noConversion"/>
  <dataValidations count="2">
    <dataValidation type="list" allowBlank="1" showInputMessage="1" showErrorMessage="1" sqref="K7 K10:K12">
      <formula1>Atleta_F</formula1>
    </dataValidation>
    <dataValidation type="list" allowBlank="1" showInputMessage="1" showErrorMessage="1" sqref="C3:F3">
      <formula1>Tipo_Gara</formula1>
    </dataValidation>
  </dataValidations>
  <pageMargins left="0.28999999999999998" right="0.28000000000000003" top="0.31" bottom="0.16" header="0.21" footer="7.0000000000000007E-2"/>
  <pageSetup paperSize="9" orientation="landscape" horizontalDpi="1200" verticalDpi="1200" r:id="rId1"/>
  <headerFooter alignWithMargins="0"/>
  <legacyDrawing r:id="rId2"/>
</worksheet>
</file>

<file path=xl/worksheets/sheet41.xml><?xml version="1.0" encoding="utf-8"?>
<worksheet xmlns="http://schemas.openxmlformats.org/spreadsheetml/2006/main" xmlns:r="http://schemas.openxmlformats.org/officeDocument/2006/relationships">
  <sheetPr codeName="Sheet66" enableFormatConditionsCalculation="0">
    <tabColor indexed="11"/>
    <pageSetUpPr fitToPage="1"/>
  </sheetPr>
  <dimension ref="B1:T32"/>
  <sheetViews>
    <sheetView workbookViewId="0"/>
  </sheetViews>
  <sheetFormatPr defaultRowHeight="12.75"/>
  <cols>
    <col min="1" max="1" width="2.140625" customWidth="1"/>
    <col min="2" max="2" width="31.7109375" customWidth="1"/>
    <col min="3" max="3" width="6.42578125" style="1" customWidth="1"/>
    <col min="4" max="10" width="6.42578125" customWidth="1"/>
    <col min="11" max="11" width="7.28515625" customWidth="1"/>
    <col min="12" max="13" width="6.42578125" customWidth="1"/>
    <col min="14" max="14" width="3.42578125" customWidth="1"/>
    <col min="15" max="15" width="3.5703125" customWidth="1"/>
    <col min="17" max="17" width="9" customWidth="1"/>
    <col min="18" max="18" width="10.85546875" customWidth="1"/>
    <col min="19" max="19" width="1.85546875" customWidth="1"/>
    <col min="20" max="20" width="11.85546875" customWidth="1"/>
  </cols>
  <sheetData>
    <row r="1" spans="2:20" ht="8.25" customHeight="1">
      <c r="C1"/>
    </row>
    <row r="2" spans="2:20">
      <c r="B2" t="s">
        <v>5</v>
      </c>
      <c r="C2" s="346">
        <v>41854</v>
      </c>
      <c r="D2" s="346"/>
      <c r="H2" t="s">
        <v>125</v>
      </c>
      <c r="J2" t="s">
        <v>134</v>
      </c>
      <c r="T2" s="2" t="s">
        <v>121</v>
      </c>
    </row>
    <row r="3" spans="2:20">
      <c r="B3" t="s">
        <v>2</v>
      </c>
      <c r="C3" s="347" t="s">
        <v>157</v>
      </c>
      <c r="D3" s="348"/>
      <c r="E3" s="348"/>
      <c r="F3" s="349"/>
      <c r="G3" s="6"/>
      <c r="H3" s="112">
        <v>180</v>
      </c>
      <c r="I3" s="6"/>
      <c r="J3" s="70">
        <v>18</v>
      </c>
    </row>
    <row r="4" spans="2:20">
      <c r="B4" t="s">
        <v>6</v>
      </c>
      <c r="C4" s="345" t="s">
        <v>338</v>
      </c>
      <c r="D4" s="345"/>
      <c r="E4" s="345"/>
      <c r="F4" s="345"/>
      <c r="G4" s="345"/>
      <c r="H4" s="345"/>
      <c r="I4" s="345"/>
      <c r="J4" s="345"/>
    </row>
    <row r="5" spans="2:20">
      <c r="B5" t="s">
        <v>7</v>
      </c>
      <c r="C5" s="344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</row>
    <row r="6" spans="2:20">
      <c r="B6" t="s">
        <v>79</v>
      </c>
      <c r="C6" s="344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</row>
    <row r="7" spans="2:20" ht="13.5" thickBot="1">
      <c r="C7"/>
    </row>
    <row r="8" spans="2:20" ht="13.5" thickBot="1">
      <c r="B8" s="2" t="s">
        <v>133</v>
      </c>
      <c r="C8" s="2"/>
      <c r="D8" s="2"/>
      <c r="E8" s="2"/>
      <c r="F8" s="2"/>
      <c r="G8" s="2"/>
      <c r="H8" s="2"/>
      <c r="I8" s="2"/>
      <c r="J8" s="2"/>
      <c r="P8" s="59" t="s">
        <v>8</v>
      </c>
      <c r="Q8" s="56" t="s">
        <v>119</v>
      </c>
      <c r="R8" s="55" t="s">
        <v>120</v>
      </c>
    </row>
    <row r="9" spans="2:20" ht="13.5" thickBot="1">
      <c r="B9" s="25" t="s">
        <v>22</v>
      </c>
      <c r="C9" s="11" t="s">
        <v>26</v>
      </c>
      <c r="D9" s="25" t="s">
        <v>25</v>
      </c>
      <c r="E9" s="11" t="s">
        <v>24</v>
      </c>
      <c r="F9" s="25" t="s">
        <v>31</v>
      </c>
      <c r="G9" s="10" t="s">
        <v>34</v>
      </c>
      <c r="H9" s="10" t="s">
        <v>76</v>
      </c>
      <c r="I9" s="11" t="s">
        <v>77</v>
      </c>
      <c r="J9" s="25" t="s">
        <v>32</v>
      </c>
      <c r="K9" s="11" t="s">
        <v>78</v>
      </c>
      <c r="L9" s="8" t="s">
        <v>4</v>
      </c>
      <c r="M9" s="8" t="s">
        <v>30</v>
      </c>
      <c r="P9" s="59" t="s">
        <v>9</v>
      </c>
      <c r="Q9" s="68">
        <v>191</v>
      </c>
      <c r="R9" s="69"/>
    </row>
    <row r="10" spans="2:20">
      <c r="B10" s="33" t="s">
        <v>184</v>
      </c>
      <c r="C10" s="43" t="s">
        <v>11</v>
      </c>
      <c r="D10" s="33">
        <v>19</v>
      </c>
      <c r="E10" s="152">
        <v>7</v>
      </c>
      <c r="F10" s="153">
        <v>90.104166666666657</v>
      </c>
      <c r="G10" s="154">
        <v>4</v>
      </c>
      <c r="H10" s="154">
        <v>180</v>
      </c>
      <c r="I10" s="155">
        <v>162.1875</v>
      </c>
      <c r="J10" s="153">
        <v>66.666666666666657</v>
      </c>
      <c r="K10" s="155">
        <v>120</v>
      </c>
      <c r="L10" s="156"/>
      <c r="M10" s="157">
        <v>300.1875</v>
      </c>
      <c r="P10" s="67" t="s">
        <v>10</v>
      </c>
      <c r="Q10" s="57"/>
      <c r="R10" s="91"/>
    </row>
    <row r="11" spans="2:20">
      <c r="B11" s="34" t="s">
        <v>63</v>
      </c>
      <c r="C11" s="36" t="s">
        <v>14</v>
      </c>
      <c r="D11" s="34">
        <v>30</v>
      </c>
      <c r="E11" s="47">
        <v>4</v>
      </c>
      <c r="F11" s="49">
        <v>84.375</v>
      </c>
      <c r="G11" s="45">
        <v>4</v>
      </c>
      <c r="H11" s="45">
        <v>180</v>
      </c>
      <c r="I11" s="109">
        <v>151.875</v>
      </c>
      <c r="J11" s="49">
        <v>90.243902439024396</v>
      </c>
      <c r="K11" s="109">
        <v>162.4390243902439</v>
      </c>
      <c r="L11" s="110"/>
      <c r="M11" s="111">
        <v>332.3140243902439</v>
      </c>
      <c r="P11" s="60" t="s">
        <v>11</v>
      </c>
      <c r="Q11" s="58">
        <v>20</v>
      </c>
      <c r="R11" s="54"/>
    </row>
    <row r="12" spans="2:20" ht="13.5" thickBot="1">
      <c r="B12" s="35" t="s">
        <v>50</v>
      </c>
      <c r="C12" s="37" t="s">
        <v>12</v>
      </c>
      <c r="D12" s="35">
        <v>64</v>
      </c>
      <c r="E12" s="48">
        <v>13</v>
      </c>
      <c r="F12" s="50">
        <v>66.666666666666657</v>
      </c>
      <c r="G12" s="51">
        <v>7</v>
      </c>
      <c r="H12" s="51">
        <v>0</v>
      </c>
      <c r="I12" s="106">
        <v>0</v>
      </c>
      <c r="J12" s="50">
        <v>53.571428571428569</v>
      </c>
      <c r="K12" s="106">
        <v>0</v>
      </c>
      <c r="L12" s="107"/>
      <c r="M12" s="108">
        <v>18</v>
      </c>
      <c r="P12" s="60" t="s">
        <v>12</v>
      </c>
      <c r="Q12" s="58">
        <v>27</v>
      </c>
      <c r="R12" s="87"/>
    </row>
    <row r="13" spans="2:20">
      <c r="I13" s="78"/>
      <c r="K13" s="78"/>
      <c r="L13" s="78"/>
      <c r="M13" s="78"/>
      <c r="P13" s="60" t="s">
        <v>13</v>
      </c>
      <c r="Q13" s="58"/>
      <c r="R13" s="87"/>
    </row>
    <row r="14" spans="2:20">
      <c r="I14" s="78"/>
      <c r="K14" s="78"/>
      <c r="L14" s="78"/>
      <c r="M14" s="78"/>
      <c r="P14" s="60" t="s">
        <v>14</v>
      </c>
      <c r="Q14" s="58">
        <v>40</v>
      </c>
      <c r="R14" s="54"/>
    </row>
    <row r="15" spans="2:20">
      <c r="I15" s="78"/>
      <c r="K15" s="78"/>
      <c r="L15" s="78"/>
      <c r="M15" s="78"/>
      <c r="P15" s="60" t="s">
        <v>15</v>
      </c>
      <c r="Q15" s="58"/>
      <c r="R15" s="54"/>
    </row>
    <row r="16" spans="2:20">
      <c r="I16" s="78"/>
      <c r="K16" s="78"/>
      <c r="L16" s="78"/>
      <c r="M16" s="78"/>
      <c r="P16" s="60" t="s">
        <v>16</v>
      </c>
      <c r="Q16" s="58"/>
      <c r="R16" s="87"/>
    </row>
    <row r="17" spans="9:18">
      <c r="I17" s="78"/>
      <c r="K17" s="78"/>
      <c r="L17" s="78"/>
      <c r="M17" s="78"/>
      <c r="P17" s="60" t="s">
        <v>17</v>
      </c>
      <c r="Q17" s="58"/>
      <c r="R17" s="87"/>
    </row>
    <row r="18" spans="9:18">
      <c r="I18" s="78"/>
      <c r="K18" s="78"/>
      <c r="L18" s="78"/>
      <c r="M18" s="78"/>
      <c r="P18" s="60" t="s">
        <v>18</v>
      </c>
      <c r="Q18" s="58"/>
      <c r="R18" s="87"/>
    </row>
    <row r="19" spans="9:18">
      <c r="I19" s="78"/>
      <c r="K19" s="78"/>
      <c r="L19" s="78"/>
      <c r="M19" s="78"/>
      <c r="P19" s="85" t="s">
        <v>19</v>
      </c>
      <c r="Q19" s="86"/>
      <c r="R19" s="87"/>
    </row>
    <row r="20" spans="9:18" ht="13.5" thickBot="1">
      <c r="I20" s="78"/>
      <c r="K20" s="78"/>
      <c r="L20" s="78"/>
      <c r="M20" s="78"/>
      <c r="P20" s="88" t="s">
        <v>20</v>
      </c>
      <c r="Q20" s="89"/>
      <c r="R20" s="90"/>
    </row>
    <row r="21" spans="9:18">
      <c r="I21" s="78"/>
      <c r="K21" s="78"/>
      <c r="L21" s="78"/>
      <c r="M21" s="78"/>
    </row>
    <row r="22" spans="9:18">
      <c r="I22" s="78"/>
      <c r="K22" s="78"/>
      <c r="L22" s="78"/>
      <c r="M22" s="78"/>
    </row>
    <row r="23" spans="9:18">
      <c r="I23" s="78"/>
      <c r="K23" s="78"/>
      <c r="L23" s="78"/>
      <c r="M23" s="78"/>
    </row>
    <row r="24" spans="9:18">
      <c r="I24" s="78"/>
      <c r="K24" s="78"/>
      <c r="L24" s="78"/>
      <c r="M24" s="78"/>
    </row>
    <row r="25" spans="9:18">
      <c r="I25" s="78"/>
      <c r="K25" s="78"/>
      <c r="L25" s="78"/>
      <c r="M25" s="78"/>
    </row>
    <row r="26" spans="9:18">
      <c r="I26" s="78"/>
      <c r="K26" s="78"/>
      <c r="L26" s="78"/>
      <c r="M26" s="78"/>
    </row>
    <row r="27" spans="9:18">
      <c r="I27" s="78"/>
      <c r="K27" s="78"/>
      <c r="L27" s="78"/>
      <c r="M27" s="78"/>
    </row>
    <row r="28" spans="9:18">
      <c r="I28" s="78"/>
      <c r="K28" s="78"/>
      <c r="L28" s="78"/>
      <c r="M28" s="78"/>
    </row>
    <row r="29" spans="9:18">
      <c r="I29" s="78"/>
      <c r="K29" s="78"/>
      <c r="L29" s="78"/>
      <c r="M29" s="78"/>
    </row>
    <row r="30" spans="9:18">
      <c r="I30" s="78"/>
      <c r="K30" s="78"/>
      <c r="L30" s="78"/>
      <c r="M30" s="78"/>
    </row>
    <row r="31" spans="9:18">
      <c r="K31" s="78"/>
      <c r="L31" s="78"/>
      <c r="M31" s="78"/>
    </row>
    <row r="32" spans="9:18">
      <c r="K32" s="78"/>
      <c r="L32" s="78"/>
      <c r="M32" s="78"/>
    </row>
  </sheetData>
  <mergeCells count="5">
    <mergeCell ref="C6:P6"/>
    <mergeCell ref="C2:D2"/>
    <mergeCell ref="C3:F3"/>
    <mergeCell ref="C4:J4"/>
    <mergeCell ref="C5:P5"/>
  </mergeCells>
  <phoneticPr fontId="2" type="noConversion"/>
  <dataValidations count="2">
    <dataValidation type="list" allowBlank="1" showInputMessage="1" showErrorMessage="1" sqref="K7 K10:K12">
      <formula1>Atleta_F</formula1>
    </dataValidation>
    <dataValidation type="list" allowBlank="1" showInputMessage="1" showErrorMessage="1" sqref="C3:F3">
      <formula1>Tipo_Gara</formula1>
    </dataValidation>
  </dataValidations>
  <pageMargins left="0.28999999999999998" right="0.28000000000000003" top="0.31" bottom="0.16" header="0.21" footer="7.0000000000000007E-2"/>
  <pageSetup paperSize="9" orientation="landscape" horizontalDpi="1200" verticalDpi="1200" r:id="rId1"/>
  <headerFooter alignWithMargins="0"/>
  <legacyDrawing r:id="rId2"/>
</worksheet>
</file>

<file path=xl/worksheets/sheet42.xml><?xml version="1.0" encoding="utf-8"?>
<worksheet xmlns="http://schemas.openxmlformats.org/spreadsheetml/2006/main" xmlns:r="http://schemas.openxmlformats.org/officeDocument/2006/relationships">
  <sheetPr codeName="Sheet26" enableFormatConditionsCalculation="0">
    <tabColor indexed="45"/>
    <pageSetUpPr fitToPage="1"/>
  </sheetPr>
  <dimension ref="B1:Y35"/>
  <sheetViews>
    <sheetView topLeftCell="A10" workbookViewId="0">
      <selection activeCell="B24" sqref="B24:D35"/>
    </sheetView>
  </sheetViews>
  <sheetFormatPr defaultRowHeight="12.75"/>
  <cols>
    <col min="1" max="1" width="2.140625" customWidth="1"/>
    <col min="2" max="2" width="31.7109375" customWidth="1"/>
    <col min="3" max="3" width="6.42578125" style="1" customWidth="1"/>
    <col min="4" max="10" width="6.42578125" customWidth="1"/>
    <col min="11" max="11" width="7.28515625" customWidth="1"/>
    <col min="12" max="13" width="6.42578125" customWidth="1"/>
    <col min="14" max="14" width="3.42578125" customWidth="1"/>
    <col min="15" max="15" width="3.5703125" customWidth="1"/>
    <col min="17" max="17" width="9" customWidth="1"/>
    <col min="18" max="18" width="10.85546875" customWidth="1"/>
    <col min="19" max="19" width="1.85546875" customWidth="1"/>
    <col min="20" max="20" width="11.85546875" customWidth="1"/>
  </cols>
  <sheetData>
    <row r="1" spans="2:22" ht="8.25" customHeight="1">
      <c r="C1"/>
    </row>
    <row r="2" spans="2:22">
      <c r="B2" t="s">
        <v>5</v>
      </c>
      <c r="C2" s="346">
        <v>41875</v>
      </c>
      <c r="D2" s="346"/>
      <c r="H2" t="s">
        <v>125</v>
      </c>
      <c r="J2" t="s">
        <v>134</v>
      </c>
      <c r="T2" s="2" t="s">
        <v>121</v>
      </c>
    </row>
    <row r="3" spans="2:22">
      <c r="B3" t="s">
        <v>2</v>
      </c>
      <c r="C3" s="347" t="s">
        <v>158</v>
      </c>
      <c r="D3" s="348"/>
      <c r="E3" s="348"/>
      <c r="F3" s="349"/>
      <c r="G3" s="6"/>
      <c r="H3" s="112">
        <v>300</v>
      </c>
      <c r="I3" s="6"/>
      <c r="J3" s="70">
        <v>30</v>
      </c>
    </row>
    <row r="4" spans="2:22">
      <c r="B4" t="s">
        <v>6</v>
      </c>
      <c r="C4" s="345" t="s">
        <v>341</v>
      </c>
      <c r="D4" s="345"/>
      <c r="E4" s="345"/>
      <c r="F4" s="345"/>
      <c r="G4" s="345"/>
      <c r="H4" s="345"/>
      <c r="I4" s="345"/>
      <c r="J4" s="345"/>
    </row>
    <row r="5" spans="2:22">
      <c r="B5" t="s">
        <v>7</v>
      </c>
      <c r="C5" s="344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</row>
    <row r="6" spans="2:22">
      <c r="B6" t="s">
        <v>79</v>
      </c>
      <c r="C6" s="344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</row>
    <row r="7" spans="2:22" ht="13.5" thickBot="1">
      <c r="C7"/>
    </row>
    <row r="8" spans="2:22" ht="13.5" thickBot="1">
      <c r="B8" s="2" t="s">
        <v>133</v>
      </c>
      <c r="C8" s="2"/>
      <c r="D8" s="2"/>
      <c r="E8" s="2"/>
      <c r="F8" s="2"/>
      <c r="G8" s="2"/>
      <c r="H8" s="2"/>
      <c r="I8" s="2"/>
      <c r="J8" s="2"/>
      <c r="P8" s="59" t="s">
        <v>8</v>
      </c>
      <c r="Q8" s="56" t="s">
        <v>119</v>
      </c>
      <c r="R8" s="55" t="s">
        <v>120</v>
      </c>
    </row>
    <row r="9" spans="2:22" ht="13.5" thickBot="1">
      <c r="B9" s="25" t="s">
        <v>22</v>
      </c>
      <c r="C9" s="11" t="s">
        <v>26</v>
      </c>
      <c r="D9" s="25" t="s">
        <v>25</v>
      </c>
      <c r="E9" s="11" t="s">
        <v>24</v>
      </c>
      <c r="F9" s="25" t="s">
        <v>31</v>
      </c>
      <c r="G9" s="10" t="s">
        <v>34</v>
      </c>
      <c r="H9" s="10" t="s">
        <v>76</v>
      </c>
      <c r="I9" s="11" t="s">
        <v>77</v>
      </c>
      <c r="J9" s="25" t="s">
        <v>32</v>
      </c>
      <c r="K9" s="11" t="s">
        <v>78</v>
      </c>
      <c r="L9" s="8" t="s">
        <v>4</v>
      </c>
      <c r="M9" s="8" t="s">
        <v>30</v>
      </c>
      <c r="P9" s="59" t="s">
        <v>9</v>
      </c>
      <c r="Q9" s="68">
        <v>264</v>
      </c>
      <c r="R9" s="69">
        <v>34</v>
      </c>
    </row>
    <row r="10" spans="2:22">
      <c r="B10" s="33" t="s">
        <v>167</v>
      </c>
      <c r="C10" s="43" t="s">
        <v>229</v>
      </c>
      <c r="D10" s="33">
        <v>13</v>
      </c>
      <c r="E10" s="152">
        <v>3</v>
      </c>
      <c r="F10" s="153">
        <v>62.857142857142854</v>
      </c>
      <c r="G10" s="154">
        <v>5</v>
      </c>
      <c r="H10" s="154">
        <v>280</v>
      </c>
      <c r="I10" s="155">
        <v>176</v>
      </c>
      <c r="J10" s="153">
        <v>62.5</v>
      </c>
      <c r="K10" s="155">
        <v>175</v>
      </c>
      <c r="L10" s="156">
        <v>37.5</v>
      </c>
      <c r="M10" s="157">
        <v>418.5</v>
      </c>
      <c r="P10" s="67" t="s">
        <v>10</v>
      </c>
      <c r="Q10" s="57"/>
      <c r="R10" s="91"/>
    </row>
    <row r="11" spans="2:22">
      <c r="B11" s="34" t="s">
        <v>193</v>
      </c>
      <c r="C11" s="36" t="s">
        <v>12</v>
      </c>
      <c r="D11" s="34">
        <v>35</v>
      </c>
      <c r="E11" s="47">
        <v>10</v>
      </c>
      <c r="F11" s="49">
        <v>86.79245283018868</v>
      </c>
      <c r="G11" s="45">
        <v>9</v>
      </c>
      <c r="H11" s="45">
        <v>0</v>
      </c>
      <c r="I11" s="109">
        <v>0</v>
      </c>
      <c r="J11" s="49">
        <v>69.696969696969703</v>
      </c>
      <c r="K11" s="109">
        <v>0</v>
      </c>
      <c r="L11" s="110"/>
      <c r="M11" s="111">
        <v>30</v>
      </c>
      <c r="P11" s="60" t="s">
        <v>11</v>
      </c>
      <c r="Q11" s="58">
        <v>13</v>
      </c>
      <c r="R11" s="54"/>
      <c r="V11">
        <v>1</v>
      </c>
    </row>
    <row r="12" spans="2:22">
      <c r="B12" s="34" t="s">
        <v>51</v>
      </c>
      <c r="C12" s="36" t="s">
        <v>13</v>
      </c>
      <c r="D12" s="34">
        <v>40</v>
      </c>
      <c r="E12" s="47">
        <v>8</v>
      </c>
      <c r="F12" s="49">
        <v>84.905660377358487</v>
      </c>
      <c r="G12" s="45">
        <v>1</v>
      </c>
      <c r="H12" s="45">
        <v>300</v>
      </c>
      <c r="I12" s="109">
        <v>254.71698113207546</v>
      </c>
      <c r="J12" s="49">
        <v>86.206896551724128</v>
      </c>
      <c r="K12" s="109">
        <v>258.62068965517238</v>
      </c>
      <c r="L12" s="110"/>
      <c r="M12" s="111">
        <v>543.33767078724782</v>
      </c>
      <c r="P12" s="60" t="s">
        <v>12</v>
      </c>
      <c r="Q12" s="58">
        <v>32</v>
      </c>
      <c r="R12" s="87"/>
      <c r="V12">
        <v>1</v>
      </c>
    </row>
    <row r="13" spans="2:22">
      <c r="B13" s="34" t="s">
        <v>33</v>
      </c>
      <c r="C13" s="36" t="s">
        <v>14</v>
      </c>
      <c r="D13" s="34">
        <v>60</v>
      </c>
      <c r="E13" s="47">
        <v>17</v>
      </c>
      <c r="F13" s="49">
        <v>77.358490566037744</v>
      </c>
      <c r="G13" s="45">
        <v>3</v>
      </c>
      <c r="H13" s="45">
        <v>300</v>
      </c>
      <c r="I13" s="109">
        <v>232.07547169811326</v>
      </c>
      <c r="J13" s="49">
        <v>74.626865671641795</v>
      </c>
      <c r="K13" s="109">
        <v>223.88059701492537</v>
      </c>
      <c r="L13" s="110"/>
      <c r="M13" s="111">
        <v>485.95606871303863</v>
      </c>
      <c r="P13" s="60" t="s">
        <v>13</v>
      </c>
      <c r="Q13" s="58">
        <v>57</v>
      </c>
      <c r="R13" s="54">
        <v>7</v>
      </c>
    </row>
    <row r="14" spans="2:22">
      <c r="B14" s="34" t="s">
        <v>136</v>
      </c>
      <c r="C14" s="36" t="s">
        <v>12</v>
      </c>
      <c r="D14" s="34">
        <v>70</v>
      </c>
      <c r="E14" s="47">
        <v>16</v>
      </c>
      <c r="F14" s="49">
        <v>73.584905660377359</v>
      </c>
      <c r="G14" s="45">
        <v>3</v>
      </c>
      <c r="H14" s="45">
        <v>300</v>
      </c>
      <c r="I14" s="109">
        <v>220.75471698113208</v>
      </c>
      <c r="J14" s="49">
        <v>51.515151515151516</v>
      </c>
      <c r="K14" s="109">
        <v>154.54545454545453</v>
      </c>
      <c r="L14" s="110"/>
      <c r="M14" s="111">
        <v>405.30017152658661</v>
      </c>
      <c r="P14" s="60" t="s">
        <v>14</v>
      </c>
      <c r="Q14" s="58">
        <v>66</v>
      </c>
      <c r="R14" s="54"/>
      <c r="V14">
        <v>1</v>
      </c>
    </row>
    <row r="15" spans="2:22">
      <c r="B15" s="34" t="s">
        <v>50</v>
      </c>
      <c r="C15" s="36" t="s">
        <v>12</v>
      </c>
      <c r="D15" s="34">
        <v>81</v>
      </c>
      <c r="E15" s="47">
        <v>18</v>
      </c>
      <c r="F15" s="49">
        <v>69.433962264150935</v>
      </c>
      <c r="G15" s="45">
        <v>8</v>
      </c>
      <c r="H15" s="45">
        <v>0</v>
      </c>
      <c r="I15" s="109">
        <v>0</v>
      </c>
      <c r="J15" s="49">
        <v>45.454545454545453</v>
      </c>
      <c r="K15" s="109">
        <v>0</v>
      </c>
      <c r="L15" s="110"/>
      <c r="M15" s="111">
        <v>30</v>
      </c>
      <c r="P15" s="60" t="s">
        <v>15</v>
      </c>
      <c r="Q15" s="58">
        <v>55</v>
      </c>
      <c r="R15" s="54"/>
    </row>
    <row r="16" spans="2:22">
      <c r="B16" s="34" t="s">
        <v>169</v>
      </c>
      <c r="C16" s="36" t="s">
        <v>13</v>
      </c>
      <c r="D16" s="34">
        <v>87</v>
      </c>
      <c r="E16" s="47">
        <v>18</v>
      </c>
      <c r="F16" s="49">
        <v>67.169811320754718</v>
      </c>
      <c r="G16" s="45">
        <v>2</v>
      </c>
      <c r="H16" s="45">
        <v>300</v>
      </c>
      <c r="I16" s="109">
        <v>201.50943396226415</v>
      </c>
      <c r="J16" s="49">
        <v>68.965517241379317</v>
      </c>
      <c r="K16" s="109">
        <v>206.89655172413794</v>
      </c>
      <c r="L16" s="110"/>
      <c r="M16" s="111">
        <v>438.40598568640212</v>
      </c>
      <c r="P16" s="60" t="s">
        <v>16</v>
      </c>
      <c r="Q16" s="58"/>
      <c r="R16" s="87"/>
    </row>
    <row r="17" spans="2:25">
      <c r="B17" s="34" t="s">
        <v>184</v>
      </c>
      <c r="C17" s="36" t="s">
        <v>11</v>
      </c>
      <c r="D17" s="34">
        <v>95</v>
      </c>
      <c r="E17" s="47">
        <v>5</v>
      </c>
      <c r="F17" s="49">
        <v>64.15094339622641</v>
      </c>
      <c r="G17" s="45">
        <v>8</v>
      </c>
      <c r="H17" s="45">
        <v>0</v>
      </c>
      <c r="I17" s="109">
        <v>0</v>
      </c>
      <c r="J17" s="49">
        <v>64.285714285714292</v>
      </c>
      <c r="K17" s="109">
        <v>0</v>
      </c>
      <c r="L17" s="110"/>
      <c r="M17" s="111">
        <v>30</v>
      </c>
      <c r="P17" s="60" t="s">
        <v>17</v>
      </c>
      <c r="Q17" s="58"/>
      <c r="R17" s="87"/>
    </row>
    <row r="18" spans="2:25">
      <c r="B18" s="34" t="s">
        <v>66</v>
      </c>
      <c r="C18" s="36" t="s">
        <v>15</v>
      </c>
      <c r="D18" s="34">
        <v>114</v>
      </c>
      <c r="E18" s="47">
        <v>16</v>
      </c>
      <c r="F18" s="49">
        <v>56.981132075471699</v>
      </c>
      <c r="G18" s="45">
        <v>8</v>
      </c>
      <c r="H18" s="45">
        <v>0</v>
      </c>
      <c r="I18" s="109">
        <v>0</v>
      </c>
      <c r="J18" s="49">
        <v>71.428571428571431</v>
      </c>
      <c r="K18" s="109">
        <v>0</v>
      </c>
      <c r="L18" s="110"/>
      <c r="M18" s="111">
        <v>30</v>
      </c>
      <c r="P18" s="60" t="s">
        <v>18</v>
      </c>
      <c r="Q18" s="58"/>
      <c r="R18" s="87"/>
    </row>
    <row r="19" spans="2:25">
      <c r="B19" s="34" t="s">
        <v>153</v>
      </c>
      <c r="C19" s="36" t="s">
        <v>13</v>
      </c>
      <c r="D19" s="34">
        <v>144</v>
      </c>
      <c r="E19" s="47">
        <v>34</v>
      </c>
      <c r="F19" s="49">
        <v>45.660377358490564</v>
      </c>
      <c r="G19" s="45">
        <v>7</v>
      </c>
      <c r="H19" s="45">
        <v>160</v>
      </c>
      <c r="I19" s="109">
        <v>73.056603773584897</v>
      </c>
      <c r="J19" s="49">
        <v>41.379310344827587</v>
      </c>
      <c r="K19" s="109">
        <v>66.206896551724142</v>
      </c>
      <c r="L19" s="110"/>
      <c r="M19" s="111">
        <v>169.26350032530905</v>
      </c>
      <c r="P19" s="85" t="s">
        <v>19</v>
      </c>
      <c r="Q19" s="86"/>
      <c r="R19" s="87"/>
    </row>
    <row r="20" spans="2:25" ht="13.5" thickBot="1">
      <c r="B20" s="34" t="s">
        <v>49</v>
      </c>
      <c r="C20" s="36" t="s">
        <v>15</v>
      </c>
      <c r="D20" s="34">
        <v>150</v>
      </c>
      <c r="E20" s="47">
        <v>23</v>
      </c>
      <c r="F20" s="49">
        <v>43.39622641509434</v>
      </c>
      <c r="G20" s="45">
        <v>5</v>
      </c>
      <c r="H20" s="45">
        <v>300</v>
      </c>
      <c r="I20" s="109">
        <v>130.18867924528303</v>
      </c>
      <c r="J20" s="49">
        <v>58.928571428571431</v>
      </c>
      <c r="K20" s="109">
        <v>176.78571428571428</v>
      </c>
      <c r="L20" s="110"/>
      <c r="M20" s="111">
        <v>336.9743935309973</v>
      </c>
      <c r="P20" s="88" t="s">
        <v>20</v>
      </c>
      <c r="Q20" s="89"/>
      <c r="R20" s="90"/>
    </row>
    <row r="21" spans="2:25">
      <c r="B21" s="34" t="s">
        <v>53</v>
      </c>
      <c r="C21" s="36" t="s">
        <v>11</v>
      </c>
      <c r="D21" s="34">
        <v>230</v>
      </c>
      <c r="E21" s="47">
        <v>11</v>
      </c>
      <c r="F21" s="49">
        <v>13.20754716981132</v>
      </c>
      <c r="G21" s="45">
        <v>5</v>
      </c>
      <c r="H21" s="45">
        <v>120</v>
      </c>
      <c r="I21" s="109">
        <v>15.849056603773583</v>
      </c>
      <c r="J21" s="49">
        <v>21.428571428571427</v>
      </c>
      <c r="K21" s="109">
        <v>25.714285714285712</v>
      </c>
      <c r="L21" s="110"/>
      <c r="M21" s="111">
        <v>71.563342318059298</v>
      </c>
    </row>
    <row r="22" spans="2:25" ht="13.5" thickBot="1">
      <c r="B22" s="35" t="s">
        <v>140</v>
      </c>
      <c r="C22" s="37" t="s">
        <v>11</v>
      </c>
      <c r="D22" s="35">
        <v>234</v>
      </c>
      <c r="E22" s="48">
        <v>12</v>
      </c>
      <c r="F22" s="50">
        <v>11.69811320754717</v>
      </c>
      <c r="G22" s="51">
        <v>3</v>
      </c>
      <c r="H22" s="51">
        <v>300</v>
      </c>
      <c r="I22" s="106">
        <v>35.094339622641513</v>
      </c>
      <c r="J22" s="50">
        <v>14.285714285714285</v>
      </c>
      <c r="K22" s="106">
        <v>42.857142857142854</v>
      </c>
      <c r="L22" s="107"/>
      <c r="M22" s="108">
        <v>107.95148247978437</v>
      </c>
    </row>
    <row r="23" spans="2:25">
      <c r="X23" s="7"/>
    </row>
    <row r="24" spans="2:25">
      <c r="B24" s="99" t="s">
        <v>106</v>
      </c>
      <c r="W24" s="100"/>
      <c r="X24" s="100"/>
      <c r="Y24" s="100"/>
    </row>
    <row r="25" spans="2:25">
      <c r="B25" s="101" t="s">
        <v>26</v>
      </c>
      <c r="C25" s="100"/>
      <c r="D25" s="102" t="s">
        <v>122</v>
      </c>
      <c r="X25" s="7"/>
    </row>
    <row r="26" spans="2:25">
      <c r="B26" s="101" t="s">
        <v>25</v>
      </c>
      <c r="D26" s="103" t="s">
        <v>123</v>
      </c>
      <c r="X26" s="7"/>
    </row>
    <row r="27" spans="2:25">
      <c r="B27" s="101" t="s">
        <v>24</v>
      </c>
      <c r="D27" s="103" t="s">
        <v>124</v>
      </c>
      <c r="X27" s="7"/>
    </row>
    <row r="28" spans="2:25">
      <c r="B28" s="101" t="s">
        <v>31</v>
      </c>
      <c r="D28" s="103" t="s">
        <v>129</v>
      </c>
      <c r="X28" s="7"/>
    </row>
    <row r="29" spans="2:25">
      <c r="B29" s="101" t="s">
        <v>34</v>
      </c>
      <c r="D29" s="103" t="s">
        <v>277</v>
      </c>
      <c r="X29" s="7"/>
    </row>
    <row r="30" spans="2:25">
      <c r="B30" s="101" t="s">
        <v>76</v>
      </c>
      <c r="D30" s="103" t="s">
        <v>127</v>
      </c>
      <c r="X30" s="7"/>
    </row>
    <row r="31" spans="2:25">
      <c r="B31" s="101" t="s">
        <v>77</v>
      </c>
      <c r="D31" s="103" t="s">
        <v>128</v>
      </c>
      <c r="X31" s="7"/>
    </row>
    <row r="32" spans="2:25">
      <c r="B32" s="101" t="s">
        <v>32</v>
      </c>
      <c r="D32" s="103" t="s">
        <v>130</v>
      </c>
      <c r="X32" s="7"/>
    </row>
    <row r="33" spans="2:24">
      <c r="B33" s="101" t="s">
        <v>78</v>
      </c>
      <c r="D33" s="103" t="s">
        <v>131</v>
      </c>
      <c r="X33" s="7"/>
    </row>
    <row r="34" spans="2:24">
      <c r="B34" s="101" t="s">
        <v>4</v>
      </c>
      <c r="D34" s="103" t="s">
        <v>132</v>
      </c>
      <c r="X34" s="7"/>
    </row>
    <row r="35" spans="2:24">
      <c r="B35" s="101" t="s">
        <v>30</v>
      </c>
      <c r="D35" s="103" t="s">
        <v>135</v>
      </c>
    </row>
  </sheetData>
  <mergeCells count="5">
    <mergeCell ref="C6:P6"/>
    <mergeCell ref="C2:D2"/>
    <mergeCell ref="C3:F3"/>
    <mergeCell ref="C4:J4"/>
    <mergeCell ref="C5:P5"/>
  </mergeCells>
  <phoneticPr fontId="2" type="noConversion"/>
  <dataValidations count="3">
    <dataValidation type="list" allowBlank="1" showInputMessage="1" showErrorMessage="1" sqref="K7 K10:K15">
      <formula1>Atleta_F</formula1>
    </dataValidation>
    <dataValidation type="list" allowBlank="1" showInputMessage="1" showErrorMessage="1" sqref="K16:K22">
      <formula1>Atleta_M</formula1>
    </dataValidation>
    <dataValidation type="list" allowBlank="1" showInputMessage="1" showErrorMessage="1" sqref="C3:F3">
      <formula1>Tipo_Gara</formula1>
    </dataValidation>
  </dataValidations>
  <pageMargins left="0.28999999999999998" right="0.28000000000000003" top="0.31" bottom="0.16" header="0.21" footer="7.0000000000000007E-2"/>
  <pageSetup paperSize="9" orientation="landscape" horizontalDpi="1200" verticalDpi="1200" r:id="rId1"/>
  <headerFooter alignWithMargins="0"/>
  <legacyDrawing r:id="rId2"/>
</worksheet>
</file>

<file path=xl/worksheets/sheet43.xml><?xml version="1.0" encoding="utf-8"?>
<worksheet xmlns="http://schemas.openxmlformats.org/spreadsheetml/2006/main" xmlns:r="http://schemas.openxmlformats.org/officeDocument/2006/relationships">
  <sheetPr codeName="Sheet67" enableFormatConditionsCalculation="0">
    <tabColor indexed="11"/>
    <pageSetUpPr fitToPage="1"/>
  </sheetPr>
  <dimension ref="B1:T20"/>
  <sheetViews>
    <sheetView workbookViewId="0"/>
  </sheetViews>
  <sheetFormatPr defaultRowHeight="12.75"/>
  <cols>
    <col min="1" max="1" width="2.140625" customWidth="1"/>
    <col min="2" max="2" width="31.7109375" customWidth="1"/>
    <col min="3" max="3" width="6.42578125" style="1" customWidth="1"/>
    <col min="4" max="10" width="6.42578125" customWidth="1"/>
    <col min="11" max="11" width="7.28515625" customWidth="1"/>
    <col min="12" max="13" width="6.42578125" customWidth="1"/>
    <col min="14" max="14" width="3.42578125" customWidth="1"/>
    <col min="15" max="15" width="3.5703125" customWidth="1"/>
    <col min="17" max="17" width="9" customWidth="1"/>
    <col min="18" max="18" width="10.85546875" customWidth="1"/>
    <col min="19" max="19" width="1.85546875" customWidth="1"/>
    <col min="20" max="20" width="11.85546875" customWidth="1"/>
  </cols>
  <sheetData>
    <row r="1" spans="2:20" ht="8.25" customHeight="1">
      <c r="C1"/>
    </row>
    <row r="2" spans="2:20">
      <c r="B2" t="s">
        <v>5</v>
      </c>
      <c r="C2" s="346">
        <v>41881</v>
      </c>
      <c r="D2" s="346"/>
      <c r="H2" t="s">
        <v>125</v>
      </c>
      <c r="J2" t="s">
        <v>134</v>
      </c>
      <c r="T2" s="2" t="s">
        <v>121</v>
      </c>
    </row>
    <row r="3" spans="2:20">
      <c r="B3" t="s">
        <v>2</v>
      </c>
      <c r="C3" s="347" t="s">
        <v>157</v>
      </c>
      <c r="D3" s="348"/>
      <c r="E3" s="348"/>
      <c r="F3" s="349"/>
      <c r="G3" s="6"/>
      <c r="H3" s="112">
        <v>180</v>
      </c>
      <c r="I3" s="6"/>
      <c r="J3" s="70">
        <v>18</v>
      </c>
    </row>
    <row r="4" spans="2:20">
      <c r="B4" t="s">
        <v>6</v>
      </c>
      <c r="C4" s="345" t="s">
        <v>344</v>
      </c>
      <c r="D4" s="345"/>
      <c r="E4" s="345"/>
      <c r="F4" s="345"/>
      <c r="G4" s="345"/>
      <c r="H4" s="345"/>
      <c r="I4" s="345"/>
      <c r="J4" s="345"/>
    </row>
    <row r="5" spans="2:20">
      <c r="B5" t="s">
        <v>7</v>
      </c>
      <c r="C5" s="344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</row>
    <row r="6" spans="2:20">
      <c r="B6" t="s">
        <v>79</v>
      </c>
      <c r="C6" s="344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</row>
    <row r="7" spans="2:20" ht="13.5" thickBot="1">
      <c r="C7"/>
    </row>
    <row r="8" spans="2:20" ht="13.5" thickBot="1">
      <c r="B8" s="2" t="s">
        <v>133</v>
      </c>
      <c r="C8" s="2"/>
      <c r="D8" s="2"/>
      <c r="E8" s="2"/>
      <c r="F8" s="2"/>
      <c r="G8" s="2"/>
      <c r="H8" s="2"/>
      <c r="I8" s="2"/>
      <c r="J8" s="2"/>
      <c r="P8" s="59" t="s">
        <v>8</v>
      </c>
      <c r="Q8" s="56" t="s">
        <v>119</v>
      </c>
      <c r="R8" s="55" t="s">
        <v>120</v>
      </c>
    </row>
    <row r="9" spans="2:20" ht="13.5" thickBot="1">
      <c r="B9" s="25" t="s">
        <v>22</v>
      </c>
      <c r="C9" s="11" t="s">
        <v>26</v>
      </c>
      <c r="D9" s="25" t="s">
        <v>25</v>
      </c>
      <c r="E9" s="11" t="s">
        <v>24</v>
      </c>
      <c r="F9" s="25" t="s">
        <v>31</v>
      </c>
      <c r="G9" s="10" t="s">
        <v>34</v>
      </c>
      <c r="H9" s="10" t="s">
        <v>76</v>
      </c>
      <c r="I9" s="11" t="s">
        <v>77</v>
      </c>
      <c r="J9" s="25" t="s">
        <v>32</v>
      </c>
      <c r="K9" s="11" t="s">
        <v>78</v>
      </c>
      <c r="L9" s="8" t="s">
        <v>4</v>
      </c>
      <c r="M9" s="8" t="s">
        <v>30</v>
      </c>
      <c r="P9" s="59" t="s">
        <v>9</v>
      </c>
      <c r="Q9" s="68">
        <v>136</v>
      </c>
      <c r="R9" s="69"/>
    </row>
    <row r="10" spans="2:20">
      <c r="B10" s="33" t="s">
        <v>63</v>
      </c>
      <c r="C10" s="43" t="s">
        <v>14</v>
      </c>
      <c r="D10" s="33">
        <v>12</v>
      </c>
      <c r="E10" s="152">
        <v>2</v>
      </c>
      <c r="F10" s="153">
        <v>91.240875912408754</v>
      </c>
      <c r="G10" s="154">
        <v>1</v>
      </c>
      <c r="H10" s="154">
        <v>180</v>
      </c>
      <c r="I10" s="155">
        <v>164.23357664233575</v>
      </c>
      <c r="J10" s="153">
        <v>94.73684210526315</v>
      </c>
      <c r="K10" s="155">
        <v>170.52631578947367</v>
      </c>
      <c r="L10" s="156">
        <v>90</v>
      </c>
      <c r="M10" s="157">
        <v>442.75989243180942</v>
      </c>
      <c r="P10" s="67" t="s">
        <v>10</v>
      </c>
      <c r="Q10" s="57">
        <v>7</v>
      </c>
      <c r="R10" s="91"/>
    </row>
    <row r="11" spans="2:20">
      <c r="B11" s="34" t="s">
        <v>93</v>
      </c>
      <c r="C11" s="36" t="s">
        <v>13</v>
      </c>
      <c r="D11" s="34">
        <v>53</v>
      </c>
      <c r="E11" s="47">
        <v>10</v>
      </c>
      <c r="F11" s="49">
        <v>61.313868613138688</v>
      </c>
      <c r="G11" s="45">
        <v>2</v>
      </c>
      <c r="H11" s="45">
        <v>180</v>
      </c>
      <c r="I11" s="109">
        <v>110.36496350364963</v>
      </c>
      <c r="J11" s="49">
        <v>58.333333333333336</v>
      </c>
      <c r="K11" s="109">
        <v>105</v>
      </c>
      <c r="L11" s="110"/>
      <c r="M11" s="111">
        <v>233.36496350364962</v>
      </c>
      <c r="P11" s="60" t="s">
        <v>11</v>
      </c>
      <c r="Q11" s="58"/>
      <c r="R11" s="54"/>
    </row>
    <row r="12" spans="2:20" ht="13.5" thickBot="1">
      <c r="B12" s="35" t="s">
        <v>186</v>
      </c>
      <c r="C12" s="37" t="s">
        <v>10</v>
      </c>
      <c r="D12" s="35">
        <v>76</v>
      </c>
      <c r="E12" s="48">
        <v>6</v>
      </c>
      <c r="F12" s="50">
        <v>44.525547445255476</v>
      </c>
      <c r="G12" s="51">
        <v>1</v>
      </c>
      <c r="H12" s="51">
        <v>180</v>
      </c>
      <c r="I12" s="106">
        <v>80.145985401459853</v>
      </c>
      <c r="J12" s="50">
        <v>25</v>
      </c>
      <c r="K12" s="106">
        <v>45</v>
      </c>
      <c r="L12" s="107"/>
      <c r="M12" s="108">
        <v>143.14598540145985</v>
      </c>
      <c r="P12" s="60" t="s">
        <v>12</v>
      </c>
      <c r="Q12" s="58"/>
      <c r="R12" s="87"/>
    </row>
    <row r="13" spans="2:20">
      <c r="P13" s="60" t="s">
        <v>13</v>
      </c>
      <c r="Q13" s="58">
        <v>23</v>
      </c>
      <c r="R13" s="87"/>
    </row>
    <row r="14" spans="2:20">
      <c r="P14" s="60" t="s">
        <v>14</v>
      </c>
      <c r="Q14" s="58">
        <v>37</v>
      </c>
      <c r="R14" s="54"/>
    </row>
    <row r="15" spans="2:20">
      <c r="P15" s="60" t="s">
        <v>15</v>
      </c>
      <c r="Q15" s="58"/>
      <c r="R15" s="54"/>
    </row>
    <row r="16" spans="2:20">
      <c r="P16" s="60" t="s">
        <v>16</v>
      </c>
      <c r="Q16" s="58"/>
      <c r="R16" s="87"/>
    </row>
    <row r="17" spans="16:18">
      <c r="P17" s="60" t="s">
        <v>17</v>
      </c>
      <c r="Q17" s="58"/>
      <c r="R17" s="87"/>
    </row>
    <row r="18" spans="16:18">
      <c r="P18" s="60" t="s">
        <v>18</v>
      </c>
      <c r="Q18" s="58"/>
      <c r="R18" s="87"/>
    </row>
    <row r="19" spans="16:18">
      <c r="P19" s="85" t="s">
        <v>19</v>
      </c>
      <c r="Q19" s="86"/>
      <c r="R19" s="87"/>
    </row>
    <row r="20" spans="16:18" ht="13.5" thickBot="1">
      <c r="P20" s="88" t="s">
        <v>20</v>
      </c>
      <c r="Q20" s="89"/>
      <c r="R20" s="90"/>
    </row>
  </sheetData>
  <mergeCells count="5">
    <mergeCell ref="C6:P6"/>
    <mergeCell ref="C2:D2"/>
    <mergeCell ref="C3:F3"/>
    <mergeCell ref="C4:J4"/>
    <mergeCell ref="C5:P5"/>
  </mergeCells>
  <phoneticPr fontId="2" type="noConversion"/>
  <dataValidations count="2">
    <dataValidation type="list" allowBlank="1" showInputMessage="1" showErrorMessage="1" sqref="K7 K10:K12">
      <formula1>Atleta_F</formula1>
    </dataValidation>
    <dataValidation type="list" allowBlank="1" showInputMessage="1" showErrorMessage="1" sqref="C3:F3">
      <formula1>Tipo_Gara</formula1>
    </dataValidation>
  </dataValidations>
  <pageMargins left="0.28999999999999998" right="0.28000000000000003" top="0.31" bottom="0.16" header="0.21" footer="7.0000000000000007E-2"/>
  <pageSetup paperSize="9" orientation="landscape" horizontalDpi="1200" verticalDpi="1200" r:id="rId1"/>
  <headerFooter alignWithMargins="0"/>
  <legacyDrawing r:id="rId2"/>
</worksheet>
</file>

<file path=xl/worksheets/sheet44.xml><?xml version="1.0" encoding="utf-8"?>
<worksheet xmlns="http://schemas.openxmlformats.org/spreadsheetml/2006/main" xmlns:r="http://schemas.openxmlformats.org/officeDocument/2006/relationships">
  <sheetPr codeName="Sheet68" enableFormatConditionsCalculation="0">
    <tabColor indexed="43"/>
    <pageSetUpPr fitToPage="1"/>
  </sheetPr>
  <dimension ref="B1:T20"/>
  <sheetViews>
    <sheetView workbookViewId="0"/>
  </sheetViews>
  <sheetFormatPr defaultRowHeight="12.75"/>
  <cols>
    <col min="1" max="1" width="2.140625" customWidth="1"/>
    <col min="2" max="2" width="31.7109375" customWidth="1"/>
    <col min="3" max="3" width="6.42578125" style="1" customWidth="1"/>
    <col min="4" max="10" width="6.42578125" customWidth="1"/>
    <col min="11" max="11" width="7.28515625" customWidth="1"/>
    <col min="12" max="13" width="6.42578125" customWidth="1"/>
    <col min="14" max="14" width="3.42578125" customWidth="1"/>
    <col min="15" max="15" width="3.5703125" customWidth="1"/>
    <col min="17" max="17" width="9" customWidth="1"/>
    <col min="18" max="18" width="10.85546875" customWidth="1"/>
    <col min="19" max="19" width="1.85546875" customWidth="1"/>
    <col min="20" max="20" width="11.85546875" customWidth="1"/>
  </cols>
  <sheetData>
    <row r="1" spans="2:20" ht="8.25" customHeight="1">
      <c r="C1"/>
    </row>
    <row r="2" spans="2:20">
      <c r="B2" t="s">
        <v>5</v>
      </c>
      <c r="C2" s="346">
        <v>41881</v>
      </c>
      <c r="D2" s="346"/>
      <c r="H2" t="s">
        <v>125</v>
      </c>
      <c r="J2" t="s">
        <v>134</v>
      </c>
      <c r="T2" s="2" t="s">
        <v>121</v>
      </c>
    </row>
    <row r="3" spans="2:20">
      <c r="B3" t="s">
        <v>2</v>
      </c>
      <c r="C3" s="347" t="s">
        <v>156</v>
      </c>
      <c r="D3" s="348"/>
      <c r="E3" s="348"/>
      <c r="F3" s="349"/>
      <c r="G3" s="6"/>
      <c r="H3" s="112">
        <v>100</v>
      </c>
      <c r="I3" s="6"/>
      <c r="J3" s="70">
        <v>10</v>
      </c>
    </row>
    <row r="4" spans="2:20">
      <c r="B4" t="s">
        <v>6</v>
      </c>
      <c r="C4" s="345" t="s">
        <v>345</v>
      </c>
      <c r="D4" s="345"/>
      <c r="E4" s="345"/>
      <c r="F4" s="345"/>
      <c r="G4" s="345"/>
      <c r="H4" s="345"/>
      <c r="I4" s="345"/>
      <c r="J4" s="345"/>
    </row>
    <row r="5" spans="2:20">
      <c r="B5" t="s">
        <v>7</v>
      </c>
      <c r="C5" s="344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</row>
    <row r="6" spans="2:20">
      <c r="B6" t="s">
        <v>79</v>
      </c>
      <c r="C6" s="344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</row>
    <row r="7" spans="2:20" ht="13.5" thickBot="1">
      <c r="C7"/>
    </row>
    <row r="8" spans="2:20" ht="13.5" thickBot="1">
      <c r="B8" s="2" t="s">
        <v>133</v>
      </c>
      <c r="C8" s="2"/>
      <c r="D8" s="2"/>
      <c r="E8" s="2"/>
      <c r="F8" s="2"/>
      <c r="G8" s="2"/>
      <c r="H8" s="2"/>
      <c r="I8" s="2"/>
      <c r="J8" s="2"/>
      <c r="P8" s="59" t="s">
        <v>8</v>
      </c>
      <c r="Q8" s="56" t="s">
        <v>119</v>
      </c>
      <c r="R8" s="55" t="s">
        <v>120</v>
      </c>
    </row>
    <row r="9" spans="2:20" ht="13.5" thickBot="1">
      <c r="B9" s="25" t="s">
        <v>22</v>
      </c>
      <c r="C9" s="11" t="s">
        <v>26</v>
      </c>
      <c r="D9" s="25" t="s">
        <v>25</v>
      </c>
      <c r="E9" s="11" t="s">
        <v>24</v>
      </c>
      <c r="F9" s="25" t="s">
        <v>31</v>
      </c>
      <c r="G9" s="10" t="s">
        <v>34</v>
      </c>
      <c r="H9" s="10" t="s">
        <v>76</v>
      </c>
      <c r="I9" s="11" t="s">
        <v>77</v>
      </c>
      <c r="J9" s="25" t="s">
        <v>32</v>
      </c>
      <c r="K9" s="11" t="s">
        <v>78</v>
      </c>
      <c r="L9" s="8" t="s">
        <v>4</v>
      </c>
      <c r="M9" s="8" t="s">
        <v>30</v>
      </c>
      <c r="P9" s="59" t="s">
        <v>9</v>
      </c>
      <c r="Q9" s="68">
        <v>112</v>
      </c>
      <c r="R9" s="69"/>
    </row>
    <row r="10" spans="2:20">
      <c r="B10" s="33" t="s">
        <v>54</v>
      </c>
      <c r="C10" s="43" t="s">
        <v>14</v>
      </c>
      <c r="D10" s="33">
        <v>11</v>
      </c>
      <c r="E10" s="152">
        <v>4</v>
      </c>
      <c r="F10" s="153">
        <v>90.265486725663706</v>
      </c>
      <c r="G10" s="154">
        <v>8</v>
      </c>
      <c r="H10" s="154">
        <v>0</v>
      </c>
      <c r="I10" s="155">
        <v>0</v>
      </c>
      <c r="J10" s="153">
        <v>84</v>
      </c>
      <c r="K10" s="155">
        <v>0</v>
      </c>
      <c r="L10" s="156"/>
      <c r="M10" s="157">
        <v>10</v>
      </c>
      <c r="P10" s="67" t="s">
        <v>10</v>
      </c>
      <c r="Q10" s="57"/>
      <c r="R10" s="91"/>
    </row>
    <row r="11" spans="2:20" ht="13.5" thickBot="1">
      <c r="B11" s="35" t="s">
        <v>57</v>
      </c>
      <c r="C11" s="37" t="s">
        <v>15</v>
      </c>
      <c r="D11" s="35">
        <v>75</v>
      </c>
      <c r="E11" s="48">
        <v>20</v>
      </c>
      <c r="F11" s="50">
        <v>33.628318584070797</v>
      </c>
      <c r="G11" s="51">
        <v>2</v>
      </c>
      <c r="H11" s="51">
        <v>100</v>
      </c>
      <c r="I11" s="106">
        <v>33.628318584070797</v>
      </c>
      <c r="J11" s="50">
        <v>31.03448275862069</v>
      </c>
      <c r="K11" s="106">
        <v>31.034482758620687</v>
      </c>
      <c r="L11" s="107"/>
      <c r="M11" s="108">
        <v>74.66280134269148</v>
      </c>
      <c r="P11" s="60" t="s">
        <v>11</v>
      </c>
      <c r="Q11" s="58"/>
      <c r="R11" s="54"/>
    </row>
    <row r="12" spans="2:20">
      <c r="P12" s="60" t="s">
        <v>12</v>
      </c>
      <c r="Q12" s="58"/>
      <c r="R12" s="87"/>
    </row>
    <row r="13" spans="2:20">
      <c r="P13" s="60" t="s">
        <v>13</v>
      </c>
      <c r="Q13" s="58"/>
      <c r="R13" s="87"/>
    </row>
    <row r="14" spans="2:20">
      <c r="P14" s="60" t="s">
        <v>14</v>
      </c>
      <c r="Q14" s="58">
        <v>24</v>
      </c>
      <c r="R14" s="54"/>
    </row>
    <row r="15" spans="2:20">
      <c r="P15" s="60" t="s">
        <v>15</v>
      </c>
      <c r="Q15" s="58">
        <v>28</v>
      </c>
      <c r="R15" s="54"/>
    </row>
    <row r="16" spans="2:20">
      <c r="P16" s="60" t="s">
        <v>16</v>
      </c>
      <c r="Q16" s="58"/>
      <c r="R16" s="87"/>
    </row>
    <row r="17" spans="16:18">
      <c r="P17" s="60" t="s">
        <v>17</v>
      </c>
      <c r="Q17" s="58"/>
      <c r="R17" s="87"/>
    </row>
    <row r="18" spans="16:18">
      <c r="P18" s="60" t="s">
        <v>18</v>
      </c>
      <c r="Q18" s="58"/>
      <c r="R18" s="87"/>
    </row>
    <row r="19" spans="16:18">
      <c r="P19" s="85" t="s">
        <v>19</v>
      </c>
      <c r="Q19" s="86"/>
      <c r="R19" s="87"/>
    </row>
    <row r="20" spans="16:18" ht="13.5" thickBot="1">
      <c r="P20" s="88" t="s">
        <v>20</v>
      </c>
      <c r="Q20" s="89"/>
      <c r="R20" s="90"/>
    </row>
  </sheetData>
  <mergeCells count="5">
    <mergeCell ref="C6:P6"/>
    <mergeCell ref="C2:D2"/>
    <mergeCell ref="C3:F3"/>
    <mergeCell ref="C4:J4"/>
    <mergeCell ref="C5:P5"/>
  </mergeCells>
  <phoneticPr fontId="2" type="noConversion"/>
  <dataValidations count="2">
    <dataValidation type="list" allowBlank="1" showInputMessage="1" showErrorMessage="1" sqref="K7 K10:K11">
      <formula1>Atleta_F</formula1>
    </dataValidation>
    <dataValidation type="list" allowBlank="1" showInputMessage="1" showErrorMessage="1" sqref="C3:F3">
      <formula1>Tipo_Gara</formula1>
    </dataValidation>
  </dataValidations>
  <pageMargins left="0.28999999999999998" right="0.28000000000000003" top="0.31" bottom="0.16" header="0.21" footer="7.0000000000000007E-2"/>
  <pageSetup paperSize="9" orientation="landscape" horizontalDpi="1200" verticalDpi="1200" r:id="rId1"/>
  <headerFooter alignWithMargins="0"/>
  <legacyDrawing r:id="rId2"/>
</worksheet>
</file>

<file path=xl/worksheets/sheet45.xml><?xml version="1.0" encoding="utf-8"?>
<worksheet xmlns="http://schemas.openxmlformats.org/spreadsheetml/2006/main" xmlns:r="http://schemas.openxmlformats.org/officeDocument/2006/relationships">
  <sheetPr codeName="Sheet69" enableFormatConditionsCalculation="0">
    <tabColor indexed="11"/>
    <pageSetUpPr fitToPage="1"/>
  </sheetPr>
  <dimension ref="B1:T20"/>
  <sheetViews>
    <sheetView workbookViewId="0"/>
  </sheetViews>
  <sheetFormatPr defaultRowHeight="12.75"/>
  <cols>
    <col min="1" max="1" width="2.140625" customWidth="1"/>
    <col min="2" max="2" width="31.7109375" customWidth="1"/>
    <col min="3" max="3" width="6.42578125" style="1" customWidth="1"/>
    <col min="4" max="10" width="6.42578125" customWidth="1"/>
    <col min="11" max="11" width="7.28515625" customWidth="1"/>
    <col min="12" max="13" width="6.42578125" customWidth="1"/>
    <col min="14" max="14" width="3.42578125" customWidth="1"/>
    <col min="15" max="15" width="3.5703125" customWidth="1"/>
    <col min="17" max="17" width="9" customWidth="1"/>
    <col min="18" max="18" width="10.85546875" customWidth="1"/>
    <col min="19" max="19" width="1.85546875" customWidth="1"/>
    <col min="20" max="20" width="11.85546875" customWidth="1"/>
  </cols>
  <sheetData>
    <row r="1" spans="2:20" ht="8.25" customHeight="1">
      <c r="C1"/>
    </row>
    <row r="2" spans="2:20">
      <c r="B2" t="s">
        <v>5</v>
      </c>
      <c r="C2" s="346">
        <v>41882</v>
      </c>
      <c r="D2" s="346"/>
      <c r="H2" t="s">
        <v>125</v>
      </c>
      <c r="J2" t="s">
        <v>134</v>
      </c>
      <c r="T2" s="2" t="s">
        <v>121</v>
      </c>
    </row>
    <row r="3" spans="2:20">
      <c r="B3" t="s">
        <v>2</v>
      </c>
      <c r="C3" s="347" t="s">
        <v>157</v>
      </c>
      <c r="D3" s="348"/>
      <c r="E3" s="348"/>
      <c r="F3" s="349"/>
      <c r="G3" s="6"/>
      <c r="H3" s="112">
        <v>180</v>
      </c>
      <c r="I3" s="6"/>
      <c r="J3" s="70">
        <v>18</v>
      </c>
    </row>
    <row r="4" spans="2:20">
      <c r="B4" t="s">
        <v>6</v>
      </c>
      <c r="C4" s="345" t="s">
        <v>345</v>
      </c>
      <c r="D4" s="345"/>
      <c r="E4" s="345"/>
      <c r="F4" s="345"/>
      <c r="G4" s="345"/>
      <c r="H4" s="345"/>
      <c r="I4" s="345"/>
      <c r="J4" s="345"/>
    </row>
    <row r="5" spans="2:20">
      <c r="B5" t="s">
        <v>7</v>
      </c>
      <c r="C5" s="344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</row>
    <row r="6" spans="2:20">
      <c r="B6" t="s">
        <v>79</v>
      </c>
      <c r="C6" s="344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</row>
    <row r="7" spans="2:20" ht="13.5" thickBot="1">
      <c r="C7"/>
    </row>
    <row r="8" spans="2:20" ht="13.5" thickBot="1">
      <c r="B8" s="2" t="s">
        <v>133</v>
      </c>
      <c r="C8" s="2"/>
      <c r="D8" s="2"/>
      <c r="E8" s="2"/>
      <c r="F8" s="2"/>
      <c r="G8" s="2"/>
      <c r="H8" s="2"/>
      <c r="I8" s="2"/>
      <c r="J8" s="2"/>
      <c r="P8" s="59" t="s">
        <v>8</v>
      </c>
      <c r="Q8" s="56" t="s">
        <v>119</v>
      </c>
      <c r="R8" s="55" t="s">
        <v>120</v>
      </c>
    </row>
    <row r="9" spans="2:20" ht="13.5" thickBot="1">
      <c r="B9" s="25" t="s">
        <v>22</v>
      </c>
      <c r="C9" s="11" t="s">
        <v>26</v>
      </c>
      <c r="D9" s="25" t="s">
        <v>25</v>
      </c>
      <c r="E9" s="11" t="s">
        <v>24</v>
      </c>
      <c r="F9" s="25" t="s">
        <v>31</v>
      </c>
      <c r="G9" s="10" t="s">
        <v>34</v>
      </c>
      <c r="H9" s="10" t="s">
        <v>76</v>
      </c>
      <c r="I9" s="11" t="s">
        <v>77</v>
      </c>
      <c r="J9" s="25" t="s">
        <v>32</v>
      </c>
      <c r="K9" s="11" t="s">
        <v>78</v>
      </c>
      <c r="L9" s="8" t="s">
        <v>4</v>
      </c>
      <c r="M9" s="8" t="s">
        <v>30</v>
      </c>
      <c r="P9" s="59" t="s">
        <v>9</v>
      </c>
      <c r="Q9" s="68">
        <v>265</v>
      </c>
      <c r="R9" s="69">
        <v>35</v>
      </c>
    </row>
    <row r="10" spans="2:20">
      <c r="B10" s="33" t="s">
        <v>167</v>
      </c>
      <c r="C10" s="43" t="s">
        <v>229</v>
      </c>
      <c r="D10" s="33">
        <v>18</v>
      </c>
      <c r="E10" s="152">
        <v>3</v>
      </c>
      <c r="F10" s="153">
        <v>50</v>
      </c>
      <c r="G10" s="154">
        <v>7</v>
      </c>
      <c r="H10" s="154">
        <v>0</v>
      </c>
      <c r="I10" s="155">
        <v>0</v>
      </c>
      <c r="J10" s="153">
        <v>66.666666666666657</v>
      </c>
      <c r="K10" s="155">
        <v>0</v>
      </c>
      <c r="L10" s="156">
        <v>22.5</v>
      </c>
      <c r="M10" s="157">
        <v>40.5</v>
      </c>
      <c r="P10" s="67" t="s">
        <v>10</v>
      </c>
      <c r="Q10" s="57"/>
      <c r="R10" s="91"/>
    </row>
    <row r="11" spans="2:20">
      <c r="B11" s="34" t="s">
        <v>48</v>
      </c>
      <c r="C11" s="36" t="s">
        <v>17</v>
      </c>
      <c r="D11" s="34">
        <v>70</v>
      </c>
      <c r="E11" s="47">
        <v>1</v>
      </c>
      <c r="F11" s="49">
        <v>73.68421052631578</v>
      </c>
      <c r="G11" s="45">
        <v>8</v>
      </c>
      <c r="H11" s="45">
        <v>140</v>
      </c>
      <c r="I11" s="109">
        <v>103.1578947368421</v>
      </c>
      <c r="J11" s="49">
        <v>88.888888888888886</v>
      </c>
      <c r="K11" s="109">
        <v>124.44444444444443</v>
      </c>
      <c r="L11" s="110">
        <v>90</v>
      </c>
      <c r="M11" s="111">
        <v>335.60233918128654</v>
      </c>
      <c r="P11" s="60" t="s">
        <v>11</v>
      </c>
      <c r="Q11" s="58"/>
      <c r="R11" s="54"/>
    </row>
    <row r="12" spans="2:20">
      <c r="B12" s="34" t="s">
        <v>191</v>
      </c>
      <c r="C12" s="36" t="s">
        <v>13</v>
      </c>
      <c r="D12" s="34">
        <v>85</v>
      </c>
      <c r="E12" s="47">
        <v>21</v>
      </c>
      <c r="F12" s="49">
        <v>68.045112781954884</v>
      </c>
      <c r="G12" s="45">
        <v>6</v>
      </c>
      <c r="H12" s="45">
        <v>180</v>
      </c>
      <c r="I12" s="109">
        <v>122.4812030075188</v>
      </c>
      <c r="J12" s="49">
        <v>61.818181818181813</v>
      </c>
      <c r="K12" s="109">
        <v>111.27272727272727</v>
      </c>
      <c r="L12" s="110"/>
      <c r="M12" s="111">
        <v>251.75393028024607</v>
      </c>
      <c r="P12" s="60" t="s">
        <v>12</v>
      </c>
      <c r="Q12" s="58"/>
      <c r="R12" s="87"/>
    </row>
    <row r="13" spans="2:20">
      <c r="B13" s="34" t="s">
        <v>46</v>
      </c>
      <c r="C13" s="36" t="s">
        <v>15</v>
      </c>
      <c r="D13" s="34">
        <v>127</v>
      </c>
      <c r="E13" s="47">
        <v>21</v>
      </c>
      <c r="F13" s="49">
        <v>52.255639097744364</v>
      </c>
      <c r="G13" s="45">
        <v>4</v>
      </c>
      <c r="H13" s="45">
        <v>180</v>
      </c>
      <c r="I13" s="109">
        <v>94.060150375939841</v>
      </c>
      <c r="J13" s="49">
        <v>65</v>
      </c>
      <c r="K13" s="109">
        <v>117</v>
      </c>
      <c r="L13" s="110"/>
      <c r="M13" s="111">
        <v>229.06015037593983</v>
      </c>
      <c r="P13" s="60" t="s">
        <v>13</v>
      </c>
      <c r="Q13" s="58">
        <v>54</v>
      </c>
      <c r="R13" s="54">
        <v>8</v>
      </c>
    </row>
    <row r="14" spans="2:20">
      <c r="B14" s="34" t="s">
        <v>169</v>
      </c>
      <c r="C14" s="36" t="s">
        <v>13</v>
      </c>
      <c r="D14" s="34">
        <v>143</v>
      </c>
      <c r="E14" s="47">
        <v>34</v>
      </c>
      <c r="F14" s="49">
        <v>46.2406015037594</v>
      </c>
      <c r="G14" s="45">
        <v>8</v>
      </c>
      <c r="H14" s="45">
        <v>0</v>
      </c>
      <c r="I14" s="109">
        <v>0</v>
      </c>
      <c r="J14" s="49">
        <v>38.181818181818187</v>
      </c>
      <c r="K14" s="109">
        <v>0</v>
      </c>
      <c r="L14" s="110"/>
      <c r="M14" s="111">
        <v>18</v>
      </c>
      <c r="P14" s="60" t="s">
        <v>14</v>
      </c>
      <c r="Q14" s="58"/>
      <c r="R14" s="54"/>
    </row>
    <row r="15" spans="2:20">
      <c r="B15" s="34" t="s">
        <v>241</v>
      </c>
      <c r="C15" s="36" t="s">
        <v>16</v>
      </c>
      <c r="D15" s="34">
        <v>147</v>
      </c>
      <c r="E15" s="47">
        <v>9</v>
      </c>
      <c r="F15" s="49">
        <v>44.736842105263158</v>
      </c>
      <c r="G15" s="45">
        <v>1</v>
      </c>
      <c r="H15" s="45">
        <v>180</v>
      </c>
      <c r="I15" s="109">
        <v>80.526315789473685</v>
      </c>
      <c r="J15" s="49">
        <v>67.857142857142861</v>
      </c>
      <c r="K15" s="109">
        <v>122.14285714285715</v>
      </c>
      <c r="L15" s="110"/>
      <c r="M15" s="111">
        <v>220.66917293233084</v>
      </c>
      <c r="P15" s="60" t="s">
        <v>15</v>
      </c>
      <c r="Q15" s="58">
        <v>59</v>
      </c>
      <c r="R15" s="54"/>
    </row>
    <row r="16" spans="2:20">
      <c r="B16" s="34" t="s">
        <v>94</v>
      </c>
      <c r="C16" s="36" t="s">
        <v>13</v>
      </c>
      <c r="D16" s="34">
        <v>205</v>
      </c>
      <c r="E16" s="47">
        <v>45</v>
      </c>
      <c r="F16" s="49">
        <v>22.932330827067666</v>
      </c>
      <c r="G16" s="45">
        <v>4</v>
      </c>
      <c r="H16" s="45">
        <v>180</v>
      </c>
      <c r="I16" s="109">
        <v>41.278195488721806</v>
      </c>
      <c r="J16" s="49">
        <v>18.181818181818183</v>
      </c>
      <c r="K16" s="109">
        <v>32.727272727272727</v>
      </c>
      <c r="L16" s="110"/>
      <c r="M16" s="111">
        <v>92.00546821599454</v>
      </c>
      <c r="P16" s="60" t="s">
        <v>16</v>
      </c>
      <c r="Q16" s="58">
        <v>27</v>
      </c>
      <c r="R16" s="87"/>
    </row>
    <row r="17" spans="2:18">
      <c r="B17" s="34" t="s">
        <v>57</v>
      </c>
      <c r="C17" s="36" t="s">
        <v>15</v>
      </c>
      <c r="D17" s="34">
        <v>219</v>
      </c>
      <c r="E17" s="47">
        <v>48</v>
      </c>
      <c r="F17" s="49">
        <v>17.669172932330827</v>
      </c>
      <c r="G17" s="45">
        <v>7</v>
      </c>
      <c r="H17" s="45">
        <v>80</v>
      </c>
      <c r="I17" s="109">
        <v>14.13533834586466</v>
      </c>
      <c r="J17" s="49">
        <v>20</v>
      </c>
      <c r="K17" s="109">
        <v>16</v>
      </c>
      <c r="L17" s="110"/>
      <c r="M17" s="111">
        <v>48.13533834586466</v>
      </c>
      <c r="P17" s="60" t="s">
        <v>17</v>
      </c>
      <c r="Q17" s="58">
        <v>8</v>
      </c>
      <c r="R17" s="87"/>
    </row>
    <row r="18" spans="2:18" ht="13.5" thickBot="1">
      <c r="B18" s="35" t="s">
        <v>96</v>
      </c>
      <c r="C18" s="37" t="s">
        <v>17</v>
      </c>
      <c r="D18" s="35">
        <v>244</v>
      </c>
      <c r="E18" s="48">
        <v>7</v>
      </c>
      <c r="F18" s="50">
        <v>8.2706766917293226</v>
      </c>
      <c r="G18" s="51">
        <v>5</v>
      </c>
      <c r="H18" s="51">
        <v>180</v>
      </c>
      <c r="I18" s="106">
        <v>14.887218045112782</v>
      </c>
      <c r="J18" s="50">
        <v>22.222222222222221</v>
      </c>
      <c r="K18" s="106">
        <v>40</v>
      </c>
      <c r="L18" s="107"/>
      <c r="M18" s="108">
        <v>72.887218045112775</v>
      </c>
      <c r="P18" s="60" t="s">
        <v>18</v>
      </c>
      <c r="Q18" s="58"/>
      <c r="R18" s="87"/>
    </row>
    <row r="19" spans="2:18">
      <c r="P19" s="85" t="s">
        <v>19</v>
      </c>
      <c r="Q19" s="86"/>
      <c r="R19" s="87"/>
    </row>
    <row r="20" spans="2:18" ht="13.5" thickBot="1">
      <c r="P20" s="88" t="s">
        <v>20</v>
      </c>
      <c r="Q20" s="89"/>
      <c r="R20" s="90"/>
    </row>
  </sheetData>
  <mergeCells count="5">
    <mergeCell ref="C6:P6"/>
    <mergeCell ref="C2:D2"/>
    <mergeCell ref="C3:F3"/>
    <mergeCell ref="C4:J4"/>
    <mergeCell ref="C5:P5"/>
  </mergeCells>
  <phoneticPr fontId="2" type="noConversion"/>
  <dataValidations count="2">
    <dataValidation type="list" allowBlank="1" showInputMessage="1" showErrorMessage="1" sqref="K7 K10:K18">
      <formula1>Atleta_F</formula1>
    </dataValidation>
    <dataValidation type="list" allowBlank="1" showInputMessage="1" showErrorMessage="1" sqref="C3:F3">
      <formula1>Tipo_Gara</formula1>
    </dataValidation>
  </dataValidations>
  <pageMargins left="0.28999999999999998" right="0.28000000000000003" top="0.31" bottom="0.16" header="0.21" footer="7.0000000000000007E-2"/>
  <pageSetup paperSize="9" orientation="landscape" horizontalDpi="1200" verticalDpi="1200" r:id="rId1"/>
  <headerFooter alignWithMargins="0"/>
  <legacyDrawing r:id="rId2"/>
</worksheet>
</file>

<file path=xl/worksheets/sheet46.xml><?xml version="1.0" encoding="utf-8"?>
<worksheet xmlns="http://schemas.openxmlformats.org/spreadsheetml/2006/main" xmlns:r="http://schemas.openxmlformats.org/officeDocument/2006/relationships">
  <sheetPr codeName="Sheet71" enableFormatConditionsCalculation="0">
    <tabColor indexed="11"/>
    <pageSetUpPr fitToPage="1"/>
  </sheetPr>
  <dimension ref="B1:T20"/>
  <sheetViews>
    <sheetView workbookViewId="0"/>
  </sheetViews>
  <sheetFormatPr defaultRowHeight="12.75"/>
  <cols>
    <col min="1" max="1" width="2.140625" customWidth="1"/>
    <col min="2" max="2" width="31.7109375" customWidth="1"/>
    <col min="3" max="3" width="6.42578125" style="1" customWidth="1"/>
    <col min="4" max="10" width="6.42578125" customWidth="1"/>
    <col min="11" max="11" width="7.28515625" customWidth="1"/>
    <col min="12" max="13" width="6.42578125" customWidth="1"/>
    <col min="14" max="14" width="3.42578125" customWidth="1"/>
    <col min="15" max="15" width="3.5703125" customWidth="1"/>
    <col min="17" max="17" width="9" customWidth="1"/>
    <col min="18" max="18" width="10.85546875" customWidth="1"/>
    <col min="19" max="19" width="1.85546875" customWidth="1"/>
    <col min="20" max="20" width="11.85546875" customWidth="1"/>
  </cols>
  <sheetData>
    <row r="1" spans="2:20" ht="8.25" customHeight="1">
      <c r="C1"/>
    </row>
    <row r="2" spans="2:20">
      <c r="B2" t="s">
        <v>5</v>
      </c>
      <c r="C2" s="346">
        <v>41888</v>
      </c>
      <c r="D2" s="346"/>
      <c r="H2" t="s">
        <v>125</v>
      </c>
      <c r="J2" t="s">
        <v>134</v>
      </c>
      <c r="T2" s="2" t="s">
        <v>121</v>
      </c>
    </row>
    <row r="3" spans="2:20">
      <c r="B3" t="s">
        <v>2</v>
      </c>
      <c r="C3" s="347" t="s">
        <v>157</v>
      </c>
      <c r="D3" s="348"/>
      <c r="E3" s="348"/>
      <c r="F3" s="349"/>
      <c r="G3" s="6"/>
      <c r="H3" s="112">
        <v>180</v>
      </c>
      <c r="I3" s="6"/>
      <c r="J3" s="70">
        <v>18</v>
      </c>
    </row>
    <row r="4" spans="2:20">
      <c r="B4" t="s">
        <v>6</v>
      </c>
      <c r="C4" s="345" t="s">
        <v>351</v>
      </c>
      <c r="D4" s="345"/>
      <c r="E4" s="345"/>
      <c r="F4" s="345"/>
      <c r="G4" s="345"/>
      <c r="H4" s="345"/>
      <c r="I4" s="345"/>
      <c r="J4" s="345"/>
    </row>
    <row r="5" spans="2:20">
      <c r="B5" t="s">
        <v>7</v>
      </c>
      <c r="C5" s="344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</row>
    <row r="6" spans="2:20">
      <c r="B6" t="s">
        <v>79</v>
      </c>
      <c r="C6" s="344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</row>
    <row r="7" spans="2:20" ht="13.5" thickBot="1">
      <c r="C7"/>
    </row>
    <row r="8" spans="2:20" ht="13.5" thickBot="1">
      <c r="B8" s="2" t="s">
        <v>133</v>
      </c>
      <c r="C8" s="2"/>
      <c r="D8" s="2"/>
      <c r="E8" s="2"/>
      <c r="F8" s="2"/>
      <c r="G8" s="2"/>
      <c r="H8" s="2"/>
      <c r="I8" s="2"/>
      <c r="J8" s="2"/>
      <c r="P8" s="59" t="s">
        <v>8</v>
      </c>
      <c r="Q8" s="56" t="s">
        <v>119</v>
      </c>
      <c r="R8" s="55" t="s">
        <v>120</v>
      </c>
    </row>
    <row r="9" spans="2:20" ht="13.5" thickBot="1">
      <c r="B9" s="25" t="s">
        <v>22</v>
      </c>
      <c r="C9" s="11" t="s">
        <v>26</v>
      </c>
      <c r="D9" s="25" t="s">
        <v>25</v>
      </c>
      <c r="E9" s="11" t="s">
        <v>24</v>
      </c>
      <c r="F9" s="25" t="s">
        <v>31</v>
      </c>
      <c r="G9" s="10" t="s">
        <v>34</v>
      </c>
      <c r="H9" s="10" t="s">
        <v>76</v>
      </c>
      <c r="I9" s="11" t="s">
        <v>77</v>
      </c>
      <c r="J9" s="25" t="s">
        <v>32</v>
      </c>
      <c r="K9" s="11" t="s">
        <v>78</v>
      </c>
      <c r="L9" s="8" t="s">
        <v>4</v>
      </c>
      <c r="M9" s="8" t="s">
        <v>30</v>
      </c>
      <c r="P9" s="59" t="s">
        <v>9</v>
      </c>
      <c r="Q9" s="68">
        <v>566</v>
      </c>
      <c r="R9" s="69">
        <v>65</v>
      </c>
    </row>
    <row r="10" spans="2:20">
      <c r="B10" s="33" t="s">
        <v>87</v>
      </c>
      <c r="C10" s="43" t="s">
        <v>242</v>
      </c>
      <c r="D10" s="33">
        <v>28</v>
      </c>
      <c r="E10" s="152">
        <v>4</v>
      </c>
      <c r="F10" s="153">
        <v>57.575757575757578</v>
      </c>
      <c r="G10" s="154">
        <v>2</v>
      </c>
      <c r="H10" s="154">
        <v>180</v>
      </c>
      <c r="I10" s="155">
        <v>103.63636363636364</v>
      </c>
      <c r="J10" s="153">
        <v>55.555555555555557</v>
      </c>
      <c r="K10" s="155">
        <v>100</v>
      </c>
      <c r="L10" s="156"/>
      <c r="M10" s="157">
        <v>221.63636363636363</v>
      </c>
      <c r="P10" s="67" t="s">
        <v>10</v>
      </c>
      <c r="Q10" s="57">
        <v>10</v>
      </c>
      <c r="R10" s="91"/>
    </row>
    <row r="11" spans="2:20">
      <c r="B11" s="34" t="s">
        <v>189</v>
      </c>
      <c r="C11" s="36" t="s">
        <v>12</v>
      </c>
      <c r="D11" s="34">
        <v>81</v>
      </c>
      <c r="E11" s="47">
        <v>14</v>
      </c>
      <c r="F11" s="49">
        <v>85.714285714285708</v>
      </c>
      <c r="G11" s="45">
        <v>2</v>
      </c>
      <c r="H11" s="45">
        <v>180</v>
      </c>
      <c r="I11" s="109">
        <v>154.28571428571428</v>
      </c>
      <c r="J11" s="49">
        <v>79.710144927536234</v>
      </c>
      <c r="K11" s="109">
        <v>143.47826086956522</v>
      </c>
      <c r="L11" s="110"/>
      <c r="M11" s="111">
        <v>315.76397515527947</v>
      </c>
      <c r="P11" s="60" t="s">
        <v>11</v>
      </c>
      <c r="Q11" s="58">
        <v>39</v>
      </c>
      <c r="R11" s="54">
        <v>8</v>
      </c>
    </row>
    <row r="12" spans="2:20">
      <c r="B12" s="34" t="s">
        <v>68</v>
      </c>
      <c r="C12" s="36" t="s">
        <v>14</v>
      </c>
      <c r="D12" s="34">
        <v>275</v>
      </c>
      <c r="E12" s="47">
        <v>74</v>
      </c>
      <c r="F12" s="49">
        <v>51.499118165784829</v>
      </c>
      <c r="G12" s="45">
        <v>2</v>
      </c>
      <c r="H12" s="45">
        <v>180</v>
      </c>
      <c r="I12" s="109">
        <v>92.698412698412682</v>
      </c>
      <c r="J12" s="49">
        <v>47.5177304964539</v>
      </c>
      <c r="K12" s="109">
        <v>85.531914893617014</v>
      </c>
      <c r="L12" s="110"/>
      <c r="M12" s="111">
        <v>196.23032759202971</v>
      </c>
      <c r="P12" s="60" t="s">
        <v>12</v>
      </c>
      <c r="Q12" s="58">
        <v>68</v>
      </c>
      <c r="R12" s="87"/>
    </row>
    <row r="13" spans="2:20">
      <c r="B13" s="34" t="s">
        <v>88</v>
      </c>
      <c r="C13" s="36" t="s">
        <v>17</v>
      </c>
      <c r="D13" s="34">
        <v>353</v>
      </c>
      <c r="E13" s="47">
        <v>6</v>
      </c>
      <c r="F13" s="49">
        <v>37.742504409171076</v>
      </c>
      <c r="G13" s="45">
        <v>4</v>
      </c>
      <c r="H13" s="45">
        <v>180</v>
      </c>
      <c r="I13" s="109">
        <v>67.936507936507937</v>
      </c>
      <c r="J13" s="49">
        <v>64.705882352941174</v>
      </c>
      <c r="K13" s="109">
        <v>116.4705882352941</v>
      </c>
      <c r="L13" s="110"/>
      <c r="M13" s="111">
        <v>202.40709617180204</v>
      </c>
      <c r="P13" s="60" t="s">
        <v>13</v>
      </c>
      <c r="Q13" s="58">
        <v>128</v>
      </c>
      <c r="R13" s="54"/>
    </row>
    <row r="14" spans="2:20">
      <c r="B14" s="34" t="s">
        <v>56</v>
      </c>
      <c r="C14" s="36" t="s">
        <v>16</v>
      </c>
      <c r="D14" s="34">
        <v>368</v>
      </c>
      <c r="E14" s="47">
        <v>24</v>
      </c>
      <c r="F14" s="49">
        <v>35.09700176366843</v>
      </c>
      <c r="G14" s="45">
        <v>6</v>
      </c>
      <c r="H14" s="45">
        <v>180</v>
      </c>
      <c r="I14" s="109">
        <v>63.17460317460317</v>
      </c>
      <c r="J14" s="49">
        <v>57.894736842105267</v>
      </c>
      <c r="K14" s="109">
        <v>104.21052631578948</v>
      </c>
      <c r="L14" s="110"/>
      <c r="M14" s="111">
        <v>185.38512949039264</v>
      </c>
      <c r="P14" s="60" t="s">
        <v>14</v>
      </c>
      <c r="Q14" s="58">
        <v>140</v>
      </c>
      <c r="R14" s="54"/>
    </row>
    <row r="15" spans="2:20" ht="13.5" thickBot="1">
      <c r="B15" s="35" t="s">
        <v>185</v>
      </c>
      <c r="C15" s="37" t="s">
        <v>15</v>
      </c>
      <c r="D15" s="35">
        <v>0</v>
      </c>
      <c r="E15" s="48">
        <v>0</v>
      </c>
      <c r="F15" s="50"/>
      <c r="G15" s="51">
        <v>2</v>
      </c>
      <c r="H15" s="51">
        <v>0</v>
      </c>
      <c r="I15" s="106">
        <v>0</v>
      </c>
      <c r="J15" s="50"/>
      <c r="K15" s="106">
        <v>0</v>
      </c>
      <c r="L15" s="107"/>
      <c r="M15" s="108">
        <v>18</v>
      </c>
      <c r="P15" s="60" t="s">
        <v>15</v>
      </c>
      <c r="Q15" s="58">
        <v>96</v>
      </c>
      <c r="R15" s="54"/>
    </row>
    <row r="16" spans="2:20">
      <c r="P16" s="60" t="s">
        <v>16</v>
      </c>
      <c r="Q16" s="58">
        <v>56</v>
      </c>
      <c r="R16" s="87"/>
    </row>
    <row r="17" spans="16:18">
      <c r="P17" s="60" t="s">
        <v>17</v>
      </c>
      <c r="Q17" s="58">
        <v>16</v>
      </c>
      <c r="R17" s="87"/>
    </row>
    <row r="18" spans="16:18">
      <c r="P18" s="60" t="s">
        <v>18</v>
      </c>
      <c r="Q18" s="58"/>
      <c r="R18" s="87"/>
    </row>
    <row r="19" spans="16:18">
      <c r="P19" s="85" t="s">
        <v>19</v>
      </c>
      <c r="Q19" s="86"/>
      <c r="R19" s="87"/>
    </row>
    <row r="20" spans="16:18" ht="13.5" thickBot="1">
      <c r="P20" s="88" t="s">
        <v>20</v>
      </c>
      <c r="Q20" s="89"/>
      <c r="R20" s="90"/>
    </row>
  </sheetData>
  <mergeCells count="5">
    <mergeCell ref="C6:P6"/>
    <mergeCell ref="C2:D2"/>
    <mergeCell ref="C3:F3"/>
    <mergeCell ref="C4:J4"/>
    <mergeCell ref="C5:P5"/>
  </mergeCells>
  <phoneticPr fontId="2" type="noConversion"/>
  <dataValidations count="2">
    <dataValidation type="list" allowBlank="1" showInputMessage="1" showErrorMessage="1" sqref="K7 K10:K15">
      <formula1>Atleta_F</formula1>
    </dataValidation>
    <dataValidation type="list" allowBlank="1" showInputMessage="1" showErrorMessage="1" sqref="C3:F3">
      <formula1>Tipo_Gara</formula1>
    </dataValidation>
  </dataValidations>
  <pageMargins left="0.28999999999999998" right="0.28000000000000003" top="0.31" bottom="0.16" header="0.21" footer="7.0000000000000007E-2"/>
  <pageSetup paperSize="9" orientation="landscape" horizontalDpi="1200" verticalDpi="1200" r:id="rId1"/>
  <headerFooter alignWithMargins="0"/>
  <legacyDrawing r:id="rId2"/>
</worksheet>
</file>

<file path=xl/worksheets/sheet47.xml><?xml version="1.0" encoding="utf-8"?>
<worksheet xmlns="http://schemas.openxmlformats.org/spreadsheetml/2006/main" xmlns:r="http://schemas.openxmlformats.org/officeDocument/2006/relationships">
  <sheetPr codeName="Sheet73" enableFormatConditionsCalculation="0">
    <tabColor indexed="43"/>
    <pageSetUpPr fitToPage="1"/>
  </sheetPr>
  <dimension ref="B1:T20"/>
  <sheetViews>
    <sheetView workbookViewId="0"/>
  </sheetViews>
  <sheetFormatPr defaultRowHeight="12.75"/>
  <cols>
    <col min="1" max="1" width="2.140625" customWidth="1"/>
    <col min="2" max="2" width="31.7109375" customWidth="1"/>
    <col min="3" max="3" width="6.42578125" style="1" customWidth="1"/>
    <col min="4" max="10" width="6.42578125" customWidth="1"/>
    <col min="11" max="11" width="7.28515625" customWidth="1"/>
    <col min="12" max="13" width="6.42578125" customWidth="1"/>
    <col min="14" max="14" width="3.42578125" customWidth="1"/>
    <col min="15" max="15" width="3.5703125" customWidth="1"/>
    <col min="17" max="17" width="9" customWidth="1"/>
    <col min="18" max="18" width="10.85546875" customWidth="1"/>
    <col min="19" max="19" width="1.85546875" customWidth="1"/>
    <col min="20" max="20" width="11.85546875" customWidth="1"/>
  </cols>
  <sheetData>
    <row r="1" spans="2:20" ht="8.25" customHeight="1">
      <c r="C1"/>
    </row>
    <row r="2" spans="2:20">
      <c r="B2" t="s">
        <v>5</v>
      </c>
      <c r="C2" s="346">
        <v>41889</v>
      </c>
      <c r="D2" s="346"/>
      <c r="H2" t="s">
        <v>125</v>
      </c>
      <c r="J2" t="s">
        <v>134</v>
      </c>
      <c r="T2" s="2" t="s">
        <v>121</v>
      </c>
    </row>
    <row r="3" spans="2:20">
      <c r="B3" t="s">
        <v>2</v>
      </c>
      <c r="C3" s="347" t="s">
        <v>156</v>
      </c>
      <c r="D3" s="348"/>
      <c r="E3" s="348"/>
      <c r="F3" s="349"/>
      <c r="G3" s="6"/>
      <c r="H3" s="112">
        <v>100</v>
      </c>
      <c r="I3" s="6"/>
      <c r="J3" s="70">
        <v>10</v>
      </c>
    </row>
    <row r="4" spans="2:20">
      <c r="B4" t="s">
        <v>6</v>
      </c>
      <c r="C4" s="345" t="s">
        <v>351</v>
      </c>
      <c r="D4" s="345"/>
      <c r="E4" s="345"/>
      <c r="F4" s="345"/>
      <c r="G4" s="345"/>
      <c r="H4" s="345"/>
      <c r="I4" s="345"/>
      <c r="J4" s="345"/>
    </row>
    <row r="5" spans="2:20">
      <c r="B5" t="s">
        <v>7</v>
      </c>
      <c r="C5" s="344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</row>
    <row r="6" spans="2:20">
      <c r="B6" t="s">
        <v>79</v>
      </c>
      <c r="C6" s="344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</row>
    <row r="7" spans="2:20" ht="13.5" thickBot="1">
      <c r="C7"/>
    </row>
    <row r="8" spans="2:20" ht="13.5" thickBot="1">
      <c r="B8" s="2" t="s">
        <v>133</v>
      </c>
      <c r="C8" s="2"/>
      <c r="D8" s="2"/>
      <c r="E8" s="2"/>
      <c r="F8" s="2"/>
      <c r="G8" s="2"/>
      <c r="H8" s="2"/>
      <c r="I8" s="2"/>
      <c r="J8" s="2"/>
      <c r="P8" s="59" t="s">
        <v>8</v>
      </c>
      <c r="Q8" s="56" t="s">
        <v>119</v>
      </c>
      <c r="R8" s="55" t="s">
        <v>120</v>
      </c>
    </row>
    <row r="9" spans="2:20" ht="13.5" thickBot="1">
      <c r="B9" s="25" t="s">
        <v>22</v>
      </c>
      <c r="C9" s="11" t="s">
        <v>26</v>
      </c>
      <c r="D9" s="25" t="s">
        <v>25</v>
      </c>
      <c r="E9" s="11" t="s">
        <v>24</v>
      </c>
      <c r="F9" s="25" t="s">
        <v>31</v>
      </c>
      <c r="G9" s="10" t="s">
        <v>34</v>
      </c>
      <c r="H9" s="10" t="s">
        <v>76</v>
      </c>
      <c r="I9" s="11" t="s">
        <v>77</v>
      </c>
      <c r="J9" s="25" t="s">
        <v>32</v>
      </c>
      <c r="K9" s="11" t="s">
        <v>78</v>
      </c>
      <c r="L9" s="8" t="s">
        <v>4</v>
      </c>
      <c r="M9" s="8" t="s">
        <v>30</v>
      </c>
      <c r="P9" s="59" t="s">
        <v>9</v>
      </c>
      <c r="Q9" s="68">
        <v>296</v>
      </c>
      <c r="R9" s="69"/>
    </row>
    <row r="10" spans="2:20" ht="13.5" thickBot="1">
      <c r="B10" s="166" t="s">
        <v>88</v>
      </c>
      <c r="C10" s="167" t="s">
        <v>17</v>
      </c>
      <c r="D10" s="166">
        <v>141</v>
      </c>
      <c r="E10" s="168">
        <v>3</v>
      </c>
      <c r="F10" s="169">
        <v>52.525252525252533</v>
      </c>
      <c r="G10" s="170">
        <v>1</v>
      </c>
      <c r="H10" s="170">
        <v>100</v>
      </c>
      <c r="I10" s="171">
        <v>52.525252525252533</v>
      </c>
      <c r="J10" s="169">
        <v>75</v>
      </c>
      <c r="K10" s="171">
        <v>75</v>
      </c>
      <c r="L10" s="172">
        <v>25</v>
      </c>
      <c r="M10" s="160">
        <v>162.52525252525254</v>
      </c>
      <c r="P10" s="67" t="s">
        <v>10</v>
      </c>
      <c r="Q10" s="57"/>
      <c r="R10" s="91"/>
    </row>
    <row r="11" spans="2:20">
      <c r="P11" s="60" t="s">
        <v>11</v>
      </c>
      <c r="Q11" s="58"/>
      <c r="R11" s="54"/>
    </row>
    <row r="12" spans="2:20">
      <c r="P12" s="60" t="s">
        <v>12</v>
      </c>
      <c r="Q12" s="58"/>
      <c r="R12" s="87"/>
    </row>
    <row r="13" spans="2:20">
      <c r="P13" s="60" t="s">
        <v>13</v>
      </c>
      <c r="Q13" s="58"/>
      <c r="R13" s="54"/>
    </row>
    <row r="14" spans="2:20">
      <c r="P14" s="60" t="s">
        <v>14</v>
      </c>
      <c r="Q14" s="58"/>
      <c r="R14" s="54"/>
    </row>
    <row r="15" spans="2:20">
      <c r="P15" s="60" t="s">
        <v>15</v>
      </c>
      <c r="Q15" s="58"/>
      <c r="R15" s="54"/>
    </row>
    <row r="16" spans="2:20">
      <c r="P16" s="60" t="s">
        <v>16</v>
      </c>
      <c r="Q16" s="58"/>
      <c r="R16" s="87"/>
    </row>
    <row r="17" spans="16:18">
      <c r="P17" s="60" t="s">
        <v>17</v>
      </c>
      <c r="Q17" s="58">
        <v>11</v>
      </c>
      <c r="R17" s="87"/>
    </row>
    <row r="18" spans="16:18">
      <c r="P18" s="60" t="s">
        <v>18</v>
      </c>
      <c r="Q18" s="58"/>
      <c r="R18" s="87"/>
    </row>
    <row r="19" spans="16:18">
      <c r="P19" s="85" t="s">
        <v>19</v>
      </c>
      <c r="Q19" s="86"/>
      <c r="R19" s="87"/>
    </row>
    <row r="20" spans="16:18" ht="13.5" thickBot="1">
      <c r="P20" s="88" t="s">
        <v>20</v>
      </c>
      <c r="Q20" s="89"/>
      <c r="R20" s="90"/>
    </row>
  </sheetData>
  <mergeCells count="5">
    <mergeCell ref="C6:P6"/>
    <mergeCell ref="C2:D2"/>
    <mergeCell ref="C3:F3"/>
    <mergeCell ref="C4:J4"/>
    <mergeCell ref="C5:P5"/>
  </mergeCells>
  <phoneticPr fontId="2" type="noConversion"/>
  <dataValidations count="2">
    <dataValidation type="list" allowBlank="1" showInputMessage="1" showErrorMessage="1" sqref="K7 K10">
      <formula1>Atleta_F</formula1>
    </dataValidation>
    <dataValidation type="list" allowBlank="1" showInputMessage="1" showErrorMessage="1" sqref="C3:F3">
      <formula1>Tipo_Gara</formula1>
    </dataValidation>
  </dataValidations>
  <pageMargins left="0.28999999999999998" right="0.28000000000000003" top="0.31" bottom="0.16" header="0.21" footer="7.0000000000000007E-2"/>
  <pageSetup paperSize="9" orientation="landscape" horizontalDpi="1200" verticalDpi="1200" r:id="rId1"/>
  <headerFooter alignWithMargins="0"/>
  <legacyDrawing r:id="rId2"/>
</worksheet>
</file>

<file path=xl/worksheets/sheet48.xml><?xml version="1.0" encoding="utf-8"?>
<worksheet xmlns="http://schemas.openxmlformats.org/spreadsheetml/2006/main" xmlns:r="http://schemas.openxmlformats.org/officeDocument/2006/relationships">
  <sheetPr codeName="Sheet72" enableFormatConditionsCalculation="0">
    <tabColor indexed="43"/>
    <pageSetUpPr fitToPage="1"/>
  </sheetPr>
  <dimension ref="B1:T20"/>
  <sheetViews>
    <sheetView workbookViewId="0"/>
  </sheetViews>
  <sheetFormatPr defaultRowHeight="12.75"/>
  <cols>
    <col min="1" max="1" width="2.140625" customWidth="1"/>
    <col min="2" max="2" width="31.7109375" customWidth="1"/>
    <col min="3" max="3" width="6.42578125" style="1" customWidth="1"/>
    <col min="4" max="10" width="6.42578125" customWidth="1"/>
    <col min="11" max="11" width="7.28515625" customWidth="1"/>
    <col min="12" max="13" width="6.42578125" customWidth="1"/>
    <col min="14" max="14" width="3.42578125" customWidth="1"/>
    <col min="15" max="15" width="3.5703125" customWidth="1"/>
    <col min="17" max="17" width="9" customWidth="1"/>
    <col min="18" max="18" width="10.85546875" customWidth="1"/>
    <col min="19" max="19" width="1.85546875" customWidth="1"/>
    <col min="20" max="20" width="11.85546875" customWidth="1"/>
  </cols>
  <sheetData>
    <row r="1" spans="2:20" ht="8.25" customHeight="1">
      <c r="C1"/>
    </row>
    <row r="2" spans="2:20">
      <c r="B2" t="s">
        <v>5</v>
      </c>
      <c r="C2" s="346">
        <v>41889</v>
      </c>
      <c r="D2" s="346"/>
      <c r="H2" t="s">
        <v>125</v>
      </c>
      <c r="J2" t="s">
        <v>134</v>
      </c>
      <c r="T2" s="2" t="s">
        <v>121</v>
      </c>
    </row>
    <row r="3" spans="2:20">
      <c r="B3" t="s">
        <v>2</v>
      </c>
      <c r="C3" s="347" t="s">
        <v>156</v>
      </c>
      <c r="D3" s="348"/>
      <c r="E3" s="348"/>
      <c r="F3" s="349"/>
      <c r="G3" s="6"/>
      <c r="H3" s="112">
        <v>100</v>
      </c>
      <c r="I3" s="6"/>
      <c r="J3" s="70">
        <v>10</v>
      </c>
    </row>
    <row r="4" spans="2:20">
      <c r="B4" t="s">
        <v>6</v>
      </c>
      <c r="C4" s="345" t="s">
        <v>213</v>
      </c>
      <c r="D4" s="345"/>
      <c r="E4" s="345"/>
      <c r="F4" s="345"/>
      <c r="G4" s="345"/>
      <c r="H4" s="345"/>
      <c r="I4" s="345"/>
      <c r="J4" s="345"/>
    </row>
    <row r="5" spans="2:20">
      <c r="B5" t="s">
        <v>7</v>
      </c>
      <c r="C5" s="344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</row>
    <row r="6" spans="2:20">
      <c r="B6" t="s">
        <v>79</v>
      </c>
      <c r="C6" s="344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</row>
    <row r="7" spans="2:20" ht="13.5" thickBot="1">
      <c r="C7"/>
    </row>
    <row r="8" spans="2:20" ht="13.5" thickBot="1">
      <c r="B8" s="2" t="s">
        <v>133</v>
      </c>
      <c r="C8" s="2"/>
      <c r="D8" s="2"/>
      <c r="E8" s="2"/>
      <c r="F8" s="2"/>
      <c r="G8" s="2"/>
      <c r="H8" s="2"/>
      <c r="I8" s="2"/>
      <c r="J8" s="2"/>
      <c r="P8" s="59" t="s">
        <v>8</v>
      </c>
      <c r="Q8" s="56" t="s">
        <v>119</v>
      </c>
      <c r="R8" s="55" t="s">
        <v>120</v>
      </c>
    </row>
    <row r="9" spans="2:20" ht="13.5" thickBot="1">
      <c r="B9" s="25" t="s">
        <v>22</v>
      </c>
      <c r="C9" s="11" t="s">
        <v>26</v>
      </c>
      <c r="D9" s="25" t="s">
        <v>25</v>
      </c>
      <c r="E9" s="11" t="s">
        <v>24</v>
      </c>
      <c r="F9" s="25" t="s">
        <v>31</v>
      </c>
      <c r="G9" s="10" t="s">
        <v>34</v>
      </c>
      <c r="H9" s="10" t="s">
        <v>76</v>
      </c>
      <c r="I9" s="11" t="s">
        <v>77</v>
      </c>
      <c r="J9" s="25" t="s">
        <v>32</v>
      </c>
      <c r="K9" s="11" t="s">
        <v>78</v>
      </c>
      <c r="L9" s="8" t="s">
        <v>4</v>
      </c>
      <c r="M9" s="8" t="s">
        <v>30</v>
      </c>
      <c r="P9" s="59" t="s">
        <v>9</v>
      </c>
      <c r="Q9" s="68">
        <v>318</v>
      </c>
      <c r="R9" s="69"/>
    </row>
    <row r="10" spans="2:20">
      <c r="B10" s="33" t="s">
        <v>63</v>
      </c>
      <c r="C10" s="43" t="s">
        <v>14</v>
      </c>
      <c r="D10" s="33">
        <v>44</v>
      </c>
      <c r="E10" s="152">
        <v>5</v>
      </c>
      <c r="F10" s="153">
        <v>86.206896551724128</v>
      </c>
      <c r="G10" s="154">
        <v>3</v>
      </c>
      <c r="H10" s="154">
        <v>100</v>
      </c>
      <c r="I10" s="155">
        <v>86.206896551724128</v>
      </c>
      <c r="J10" s="153">
        <v>92.537313432835816</v>
      </c>
      <c r="K10" s="155">
        <v>92.537313432835816</v>
      </c>
      <c r="L10" s="156"/>
      <c r="M10" s="157">
        <v>188.74420998455994</v>
      </c>
      <c r="P10" s="67" t="s">
        <v>10</v>
      </c>
      <c r="Q10" s="57"/>
      <c r="R10" s="91"/>
    </row>
    <row r="11" spans="2:20">
      <c r="B11" s="34" t="s">
        <v>66</v>
      </c>
      <c r="C11" s="36" t="s">
        <v>15</v>
      </c>
      <c r="D11" s="34">
        <v>66</v>
      </c>
      <c r="E11" s="47">
        <v>5</v>
      </c>
      <c r="F11" s="49">
        <v>79.310344827586206</v>
      </c>
      <c r="G11" s="45">
        <v>2</v>
      </c>
      <c r="H11" s="45">
        <v>100</v>
      </c>
      <c r="I11" s="109">
        <v>79.310344827586206</v>
      </c>
      <c r="J11" s="49">
        <v>90.740740740740748</v>
      </c>
      <c r="K11" s="109">
        <v>90.740740740740748</v>
      </c>
      <c r="L11" s="110"/>
      <c r="M11" s="111">
        <v>180.05108556832695</v>
      </c>
      <c r="P11" s="60" t="s">
        <v>11</v>
      </c>
      <c r="Q11" s="58">
        <v>24</v>
      </c>
      <c r="R11" s="54"/>
    </row>
    <row r="12" spans="2:20">
      <c r="B12" s="34" t="s">
        <v>184</v>
      </c>
      <c r="C12" s="36" t="s">
        <v>11</v>
      </c>
      <c r="D12" s="34">
        <v>92</v>
      </c>
      <c r="E12" s="47">
        <v>12</v>
      </c>
      <c r="F12" s="49">
        <v>71.159874608150474</v>
      </c>
      <c r="G12" s="45">
        <v>9</v>
      </c>
      <c r="H12" s="45">
        <v>0</v>
      </c>
      <c r="I12" s="109">
        <v>0</v>
      </c>
      <c r="J12" s="49">
        <v>52</v>
      </c>
      <c r="K12" s="109">
        <v>0</v>
      </c>
      <c r="L12" s="110"/>
      <c r="M12" s="111">
        <v>10</v>
      </c>
      <c r="P12" s="60" t="s">
        <v>12</v>
      </c>
      <c r="Q12" s="58">
        <v>40</v>
      </c>
      <c r="R12" s="87"/>
    </row>
    <row r="13" spans="2:20">
      <c r="B13" s="34" t="s">
        <v>69</v>
      </c>
      <c r="C13" s="36" t="s">
        <v>16</v>
      </c>
      <c r="D13" s="34">
        <v>171</v>
      </c>
      <c r="E13" s="47">
        <v>11</v>
      </c>
      <c r="F13" s="49">
        <v>46.394984326018808</v>
      </c>
      <c r="G13" s="45">
        <v>2</v>
      </c>
      <c r="H13" s="45">
        <v>100</v>
      </c>
      <c r="I13" s="109">
        <v>46.394984326018815</v>
      </c>
      <c r="J13" s="49">
        <v>54.166666666666664</v>
      </c>
      <c r="K13" s="109">
        <v>54.166666666666657</v>
      </c>
      <c r="L13" s="110"/>
      <c r="M13" s="111">
        <v>110.56165099268547</v>
      </c>
      <c r="P13" s="60" t="s">
        <v>13</v>
      </c>
      <c r="Q13" s="58">
        <v>50</v>
      </c>
      <c r="R13" s="54"/>
    </row>
    <row r="14" spans="2:20">
      <c r="B14" s="34" t="s">
        <v>60</v>
      </c>
      <c r="C14" s="36" t="s">
        <v>12</v>
      </c>
      <c r="D14" s="34">
        <v>206</v>
      </c>
      <c r="E14" s="47">
        <v>27</v>
      </c>
      <c r="F14" s="49">
        <v>35.423197492163013</v>
      </c>
      <c r="G14" s="45">
        <v>2</v>
      </c>
      <c r="H14" s="45">
        <v>100</v>
      </c>
      <c r="I14" s="109">
        <v>35.423197492163013</v>
      </c>
      <c r="J14" s="49">
        <v>34.146341463414636</v>
      </c>
      <c r="K14" s="109">
        <v>34.146341463414636</v>
      </c>
      <c r="L14" s="110"/>
      <c r="M14" s="111">
        <v>79.569538955577656</v>
      </c>
      <c r="P14" s="60" t="s">
        <v>14</v>
      </c>
      <c r="Q14" s="58">
        <v>66</v>
      </c>
      <c r="R14" s="54"/>
    </row>
    <row r="15" spans="2:20">
      <c r="B15" s="34" t="s">
        <v>187</v>
      </c>
      <c r="C15" s="36" t="s">
        <v>14</v>
      </c>
      <c r="D15" s="34">
        <v>211</v>
      </c>
      <c r="E15" s="47">
        <v>49</v>
      </c>
      <c r="F15" s="49">
        <v>33.855799373040753</v>
      </c>
      <c r="G15" s="45">
        <v>3</v>
      </c>
      <c r="H15" s="45">
        <v>100</v>
      </c>
      <c r="I15" s="109">
        <v>33.855799373040753</v>
      </c>
      <c r="J15" s="49">
        <v>26.865671641791046</v>
      </c>
      <c r="K15" s="109">
        <v>26.865671641791046</v>
      </c>
      <c r="L15" s="110"/>
      <c r="M15" s="111">
        <v>70.721471014831792</v>
      </c>
      <c r="P15" s="60" t="s">
        <v>15</v>
      </c>
      <c r="Q15" s="58">
        <v>53</v>
      </c>
      <c r="R15" s="54"/>
    </row>
    <row r="16" spans="2:20">
      <c r="B16" s="34" t="s">
        <v>168</v>
      </c>
      <c r="C16" s="36" t="s">
        <v>15</v>
      </c>
      <c r="D16" s="34">
        <v>221</v>
      </c>
      <c r="E16" s="47">
        <v>34</v>
      </c>
      <c r="F16" s="49">
        <v>30.721003134796238</v>
      </c>
      <c r="G16" s="45">
        <v>2</v>
      </c>
      <c r="H16" s="45">
        <v>100</v>
      </c>
      <c r="I16" s="109">
        <v>30.721003134796238</v>
      </c>
      <c r="J16" s="49">
        <v>37.037037037037038</v>
      </c>
      <c r="K16" s="109">
        <v>37.037037037037038</v>
      </c>
      <c r="L16" s="110"/>
      <c r="M16" s="111">
        <v>77.758040171833272</v>
      </c>
      <c r="P16" s="60" t="s">
        <v>16</v>
      </c>
      <c r="Q16" s="58">
        <v>23</v>
      </c>
      <c r="R16" s="87"/>
    </row>
    <row r="17" spans="2:18">
      <c r="B17" s="34" t="s">
        <v>93</v>
      </c>
      <c r="C17" s="36" t="s">
        <v>13</v>
      </c>
      <c r="D17" s="34">
        <v>227</v>
      </c>
      <c r="E17" s="47">
        <v>37</v>
      </c>
      <c r="F17" s="49">
        <v>28.840125391849529</v>
      </c>
      <c r="G17" s="45">
        <v>4</v>
      </c>
      <c r="H17" s="45">
        <v>100</v>
      </c>
      <c r="I17" s="109">
        <v>28.840125391849529</v>
      </c>
      <c r="J17" s="49">
        <v>27.450980392156865</v>
      </c>
      <c r="K17" s="109">
        <v>27.450980392156865</v>
      </c>
      <c r="L17" s="110"/>
      <c r="M17" s="111">
        <v>66.29110578400639</v>
      </c>
      <c r="P17" s="60" t="s">
        <v>17</v>
      </c>
      <c r="Q17" s="58">
        <v>13</v>
      </c>
      <c r="R17" s="87"/>
    </row>
    <row r="18" spans="2:18">
      <c r="B18" s="34" t="s">
        <v>317</v>
      </c>
      <c r="C18" s="36" t="s">
        <v>13</v>
      </c>
      <c r="D18" s="34">
        <v>262</v>
      </c>
      <c r="E18" s="47">
        <v>47</v>
      </c>
      <c r="F18" s="49">
        <v>17.868338557993731</v>
      </c>
      <c r="G18" s="45">
        <v>1</v>
      </c>
      <c r="H18" s="45">
        <v>100</v>
      </c>
      <c r="I18" s="109">
        <v>17.868338557993731</v>
      </c>
      <c r="J18" s="49">
        <v>7.8431372549019605</v>
      </c>
      <c r="K18" s="109">
        <v>7.8431372549019605</v>
      </c>
      <c r="L18" s="110"/>
      <c r="M18" s="111">
        <v>35.711475812895692</v>
      </c>
      <c r="P18" s="60" t="s">
        <v>18</v>
      </c>
      <c r="Q18" s="58"/>
      <c r="R18" s="87"/>
    </row>
    <row r="19" spans="2:18">
      <c r="P19" s="85" t="s">
        <v>19</v>
      </c>
      <c r="Q19" s="86"/>
      <c r="R19" s="87"/>
    </row>
    <row r="20" spans="2:18" ht="13.5" thickBot="1">
      <c r="P20" s="88" t="s">
        <v>20</v>
      </c>
      <c r="Q20" s="89"/>
      <c r="R20" s="90"/>
    </row>
  </sheetData>
  <mergeCells count="5">
    <mergeCell ref="C6:P6"/>
    <mergeCell ref="C2:D2"/>
    <mergeCell ref="C3:F3"/>
    <mergeCell ref="C4:J4"/>
    <mergeCell ref="C5:P5"/>
  </mergeCells>
  <phoneticPr fontId="2" type="noConversion"/>
  <dataValidations count="2">
    <dataValidation type="list" allowBlank="1" showInputMessage="1" showErrorMessage="1" sqref="K7 K10:K18">
      <formula1>Atleta_F</formula1>
    </dataValidation>
    <dataValidation type="list" allowBlank="1" showInputMessage="1" showErrorMessage="1" sqref="C3:F3">
      <formula1>Tipo_Gara</formula1>
    </dataValidation>
  </dataValidations>
  <pageMargins left="0.28999999999999998" right="0.28000000000000003" top="0.31" bottom="0.16" header="0.21" footer="7.0000000000000007E-2"/>
  <pageSetup paperSize="9" orientation="landscape" horizontalDpi="1200" verticalDpi="1200" r:id="rId1"/>
  <headerFooter alignWithMargins="0"/>
  <legacyDrawing r:id="rId2"/>
</worksheet>
</file>

<file path=xl/worksheets/sheet49.xml><?xml version="1.0" encoding="utf-8"?>
<worksheet xmlns="http://schemas.openxmlformats.org/spreadsheetml/2006/main" xmlns:r="http://schemas.openxmlformats.org/officeDocument/2006/relationships">
  <sheetPr codeName="Sheet74" enableFormatConditionsCalculation="0">
    <tabColor indexed="45"/>
    <pageSetUpPr fitToPage="1"/>
  </sheetPr>
  <dimension ref="B1:T20"/>
  <sheetViews>
    <sheetView workbookViewId="0"/>
  </sheetViews>
  <sheetFormatPr defaultRowHeight="12.75"/>
  <cols>
    <col min="1" max="1" width="2.140625" customWidth="1"/>
    <col min="2" max="2" width="31.7109375" customWidth="1"/>
    <col min="3" max="3" width="6.42578125" style="1" customWidth="1"/>
    <col min="4" max="10" width="6.42578125" customWidth="1"/>
    <col min="11" max="11" width="7.28515625" customWidth="1"/>
    <col min="12" max="13" width="6.42578125" customWidth="1"/>
    <col min="14" max="14" width="3.42578125" customWidth="1"/>
    <col min="15" max="15" width="3.5703125" customWidth="1"/>
    <col min="17" max="17" width="9" customWidth="1"/>
    <col min="18" max="18" width="10.85546875" customWidth="1"/>
    <col min="19" max="19" width="1.85546875" customWidth="1"/>
    <col min="20" max="20" width="11.85546875" customWidth="1"/>
  </cols>
  <sheetData>
    <row r="1" spans="2:20" ht="8.25" customHeight="1">
      <c r="C1"/>
    </row>
    <row r="2" spans="2:20">
      <c r="B2" t="s">
        <v>5</v>
      </c>
      <c r="C2" s="346">
        <v>41889</v>
      </c>
      <c r="D2" s="346"/>
      <c r="H2" t="s">
        <v>125</v>
      </c>
      <c r="J2" t="s">
        <v>134</v>
      </c>
      <c r="T2" s="2" t="s">
        <v>121</v>
      </c>
    </row>
    <row r="3" spans="2:20">
      <c r="B3" t="s">
        <v>2</v>
      </c>
      <c r="C3" s="347" t="s">
        <v>158</v>
      </c>
      <c r="D3" s="348"/>
      <c r="E3" s="348"/>
      <c r="F3" s="349"/>
      <c r="G3" s="6"/>
      <c r="H3" s="112">
        <v>300</v>
      </c>
      <c r="I3" s="6"/>
      <c r="J3" s="70">
        <v>30</v>
      </c>
    </row>
    <row r="4" spans="2:20">
      <c r="B4" t="s">
        <v>6</v>
      </c>
      <c r="C4" s="345" t="s">
        <v>352</v>
      </c>
      <c r="D4" s="345"/>
      <c r="E4" s="345"/>
      <c r="F4" s="345"/>
      <c r="G4" s="345"/>
      <c r="H4" s="345"/>
      <c r="I4" s="345"/>
      <c r="J4" s="345"/>
    </row>
    <row r="5" spans="2:20">
      <c r="B5" t="s">
        <v>7</v>
      </c>
      <c r="C5" s="344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</row>
    <row r="6" spans="2:20">
      <c r="B6" t="s">
        <v>79</v>
      </c>
      <c r="C6" s="344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</row>
    <row r="7" spans="2:20" ht="13.5" thickBot="1">
      <c r="C7"/>
    </row>
    <row r="8" spans="2:20" ht="13.5" thickBot="1">
      <c r="B8" s="2" t="s">
        <v>133</v>
      </c>
      <c r="C8" s="2"/>
      <c r="D8" s="2"/>
      <c r="E8" s="2"/>
      <c r="F8" s="2"/>
      <c r="G8" s="2"/>
      <c r="H8" s="2"/>
      <c r="I8" s="2"/>
      <c r="J8" s="2"/>
      <c r="P8" s="59" t="s">
        <v>8</v>
      </c>
      <c r="Q8" s="56" t="s">
        <v>119</v>
      </c>
      <c r="R8" s="55" t="s">
        <v>120</v>
      </c>
    </row>
    <row r="9" spans="2:20" ht="13.5" thickBot="1">
      <c r="B9" s="25" t="s">
        <v>22</v>
      </c>
      <c r="C9" s="11" t="s">
        <v>26</v>
      </c>
      <c r="D9" s="25" t="s">
        <v>25</v>
      </c>
      <c r="E9" s="11" t="s">
        <v>24</v>
      </c>
      <c r="F9" s="25" t="s">
        <v>31</v>
      </c>
      <c r="G9" s="10" t="s">
        <v>34</v>
      </c>
      <c r="H9" s="10" t="s">
        <v>76</v>
      </c>
      <c r="I9" s="11" t="s">
        <v>77</v>
      </c>
      <c r="J9" s="25" t="s">
        <v>32</v>
      </c>
      <c r="K9" s="11" t="s">
        <v>78</v>
      </c>
      <c r="L9" s="8" t="s">
        <v>4</v>
      </c>
      <c r="M9" s="8" t="s">
        <v>30</v>
      </c>
      <c r="P9" s="59" t="s">
        <v>9</v>
      </c>
      <c r="Q9" s="68">
        <v>999</v>
      </c>
      <c r="R9" s="69"/>
    </row>
    <row r="10" spans="2:20" ht="13.5" thickBot="1">
      <c r="B10" s="166" t="s">
        <v>50</v>
      </c>
      <c r="C10" s="167" t="s">
        <v>12</v>
      </c>
      <c r="D10" s="166">
        <v>0</v>
      </c>
      <c r="E10" s="168">
        <v>0</v>
      </c>
      <c r="F10" s="169"/>
      <c r="G10" s="170">
        <v>12</v>
      </c>
      <c r="H10" s="170">
        <v>0</v>
      </c>
      <c r="I10" s="171">
        <v>0</v>
      </c>
      <c r="J10" s="169"/>
      <c r="K10" s="171">
        <v>0</v>
      </c>
      <c r="L10" s="172"/>
      <c r="M10" s="160">
        <v>30</v>
      </c>
      <c r="P10" s="67" t="s">
        <v>10</v>
      </c>
      <c r="Q10" s="57">
        <v>9</v>
      </c>
      <c r="R10" s="91"/>
    </row>
    <row r="11" spans="2:20">
      <c r="P11" s="60" t="s">
        <v>11</v>
      </c>
      <c r="Q11" s="58">
        <v>9</v>
      </c>
      <c r="R11" s="54"/>
    </row>
    <row r="12" spans="2:20">
      <c r="P12" s="60" t="s">
        <v>12</v>
      </c>
      <c r="Q12" s="58">
        <v>9</v>
      </c>
      <c r="R12" s="87"/>
    </row>
    <row r="13" spans="2:20">
      <c r="P13" s="60" t="s">
        <v>13</v>
      </c>
      <c r="Q13" s="58">
        <v>9</v>
      </c>
      <c r="R13" s="54"/>
    </row>
    <row r="14" spans="2:20">
      <c r="P14" s="60" t="s">
        <v>14</v>
      </c>
      <c r="Q14" s="58">
        <v>9</v>
      </c>
      <c r="R14" s="54"/>
    </row>
    <row r="15" spans="2:20">
      <c r="P15" s="60" t="s">
        <v>15</v>
      </c>
      <c r="Q15" s="58">
        <v>9</v>
      </c>
      <c r="R15" s="54"/>
    </row>
    <row r="16" spans="2:20">
      <c r="P16" s="60" t="s">
        <v>16</v>
      </c>
      <c r="Q16" s="58">
        <v>9</v>
      </c>
      <c r="R16" s="87"/>
    </row>
    <row r="17" spans="16:18">
      <c r="P17" s="60" t="s">
        <v>17</v>
      </c>
      <c r="Q17" s="58">
        <v>9</v>
      </c>
      <c r="R17" s="87"/>
    </row>
    <row r="18" spans="16:18">
      <c r="P18" s="60" t="s">
        <v>18</v>
      </c>
      <c r="Q18" s="58">
        <v>9</v>
      </c>
      <c r="R18" s="87"/>
    </row>
    <row r="19" spans="16:18">
      <c r="P19" s="85" t="s">
        <v>19</v>
      </c>
      <c r="Q19" s="86"/>
      <c r="R19" s="87"/>
    </row>
    <row r="20" spans="16:18" ht="13.5" thickBot="1">
      <c r="P20" s="88" t="s">
        <v>20</v>
      </c>
      <c r="Q20" s="89"/>
      <c r="R20" s="90"/>
    </row>
  </sheetData>
  <mergeCells count="5">
    <mergeCell ref="C6:P6"/>
    <mergeCell ref="C2:D2"/>
    <mergeCell ref="C3:F3"/>
    <mergeCell ref="C4:J4"/>
    <mergeCell ref="C5:P5"/>
  </mergeCells>
  <phoneticPr fontId="2" type="noConversion"/>
  <dataValidations count="2">
    <dataValidation type="list" allowBlank="1" showInputMessage="1" showErrorMessage="1" sqref="K7 K10">
      <formula1>Atleta_F</formula1>
    </dataValidation>
    <dataValidation type="list" allowBlank="1" showInputMessage="1" showErrorMessage="1" sqref="C3:F3">
      <formula1>Tipo_Gara</formula1>
    </dataValidation>
  </dataValidations>
  <pageMargins left="0.28999999999999998" right="0.28000000000000003" top="0.31" bottom="0.16" header="0.21" footer="7.0000000000000007E-2"/>
  <pageSetup paperSize="9" orientation="landscape" horizontalDpi="1200" verticalDpi="12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32" enableFormatConditionsCalculation="0">
    <tabColor indexed="11"/>
    <pageSetUpPr fitToPage="1"/>
  </sheetPr>
  <dimension ref="B1:T71"/>
  <sheetViews>
    <sheetView workbookViewId="0"/>
  </sheetViews>
  <sheetFormatPr defaultRowHeight="12.75"/>
  <cols>
    <col min="1" max="1" width="2.140625" customWidth="1"/>
    <col min="2" max="2" width="31.7109375" customWidth="1"/>
    <col min="3" max="3" width="6.42578125" style="1" customWidth="1"/>
    <col min="4" max="10" width="6.42578125" customWidth="1"/>
    <col min="11" max="11" width="7.28515625" customWidth="1"/>
    <col min="12" max="13" width="6.42578125" customWidth="1"/>
    <col min="14" max="14" width="3.42578125" customWidth="1"/>
    <col min="15" max="15" width="3.5703125" customWidth="1"/>
    <col min="17" max="17" width="9" customWidth="1"/>
    <col min="18" max="18" width="10.85546875" customWidth="1"/>
    <col min="19" max="19" width="1.85546875" customWidth="1"/>
    <col min="20" max="20" width="11.85546875" customWidth="1"/>
  </cols>
  <sheetData>
    <row r="1" spans="2:20" ht="8.25" customHeight="1">
      <c r="C1"/>
    </row>
    <row r="2" spans="2:20">
      <c r="B2" t="s">
        <v>5</v>
      </c>
      <c r="C2" s="346">
        <v>41742</v>
      </c>
      <c r="D2" s="346"/>
      <c r="H2" t="s">
        <v>125</v>
      </c>
      <c r="J2" t="s">
        <v>134</v>
      </c>
      <c r="T2" s="2" t="s">
        <v>121</v>
      </c>
    </row>
    <row r="3" spans="2:20">
      <c r="B3" t="s">
        <v>2</v>
      </c>
      <c r="C3" s="347" t="s">
        <v>157</v>
      </c>
      <c r="D3" s="348"/>
      <c r="E3" s="348"/>
      <c r="F3" s="349"/>
      <c r="G3" s="6"/>
      <c r="H3" s="112">
        <v>180</v>
      </c>
      <c r="I3" s="6"/>
      <c r="J3" s="70">
        <v>18</v>
      </c>
    </row>
    <row r="4" spans="2:20">
      <c r="B4" t="s">
        <v>6</v>
      </c>
      <c r="C4" s="345" t="s">
        <v>222</v>
      </c>
      <c r="D4" s="345"/>
      <c r="E4" s="345"/>
      <c r="F4" s="345"/>
      <c r="G4" s="345"/>
      <c r="H4" s="345"/>
      <c r="I4" s="345"/>
      <c r="J4" s="345"/>
    </row>
    <row r="5" spans="2:20">
      <c r="B5" t="s">
        <v>7</v>
      </c>
      <c r="C5" s="344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</row>
    <row r="6" spans="2:20">
      <c r="B6" t="s">
        <v>79</v>
      </c>
      <c r="C6" s="344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</row>
    <row r="7" spans="2:20" ht="13.5" thickBot="1">
      <c r="C7"/>
    </row>
    <row r="8" spans="2:20" ht="13.5" thickBot="1">
      <c r="B8" s="2" t="s">
        <v>133</v>
      </c>
      <c r="C8" s="2"/>
      <c r="D8" s="2"/>
      <c r="E8" s="2"/>
      <c r="F8" s="2"/>
      <c r="G8" s="2"/>
      <c r="H8" s="2"/>
      <c r="I8" s="2"/>
      <c r="J8" s="2"/>
      <c r="P8" s="59" t="s">
        <v>8</v>
      </c>
      <c r="Q8" s="56" t="s">
        <v>119</v>
      </c>
      <c r="R8" s="55" t="s">
        <v>120</v>
      </c>
    </row>
    <row r="9" spans="2:20" ht="13.5" thickBot="1">
      <c r="B9" s="25" t="s">
        <v>22</v>
      </c>
      <c r="C9" s="11" t="s">
        <v>26</v>
      </c>
      <c r="D9" s="25" t="s">
        <v>25</v>
      </c>
      <c r="E9" s="11" t="s">
        <v>24</v>
      </c>
      <c r="F9" s="25" t="s">
        <v>31</v>
      </c>
      <c r="G9" s="10" t="s">
        <v>34</v>
      </c>
      <c r="H9" s="10" t="s">
        <v>76</v>
      </c>
      <c r="I9" s="11" t="s">
        <v>77</v>
      </c>
      <c r="J9" s="25" t="s">
        <v>32</v>
      </c>
      <c r="K9" s="11" t="s">
        <v>78</v>
      </c>
      <c r="L9" s="8" t="s">
        <v>4</v>
      </c>
      <c r="M9" s="8" t="s">
        <v>30</v>
      </c>
      <c r="P9" s="59" t="s">
        <v>9</v>
      </c>
      <c r="Q9" s="68">
        <v>345</v>
      </c>
      <c r="R9" s="69"/>
    </row>
    <row r="10" spans="2:20" ht="13.5" thickBot="1">
      <c r="B10" s="166" t="s">
        <v>153</v>
      </c>
      <c r="C10" s="167" t="s">
        <v>13</v>
      </c>
      <c r="D10" s="166">
        <v>82</v>
      </c>
      <c r="E10" s="168">
        <v>20</v>
      </c>
      <c r="F10" s="169">
        <v>76.300578034682076</v>
      </c>
      <c r="G10" s="170">
        <v>2</v>
      </c>
      <c r="H10" s="170">
        <v>180</v>
      </c>
      <c r="I10" s="171">
        <v>137.34104046242774</v>
      </c>
      <c r="J10" s="169">
        <v>66.666666666666657</v>
      </c>
      <c r="K10" s="171">
        <v>120</v>
      </c>
      <c r="L10" s="172"/>
      <c r="M10" s="160">
        <v>275.34104046242771</v>
      </c>
      <c r="P10" s="67" t="s">
        <v>10</v>
      </c>
      <c r="Q10" s="57"/>
      <c r="R10" s="91"/>
    </row>
    <row r="11" spans="2:20">
      <c r="F11" s="7"/>
      <c r="I11" s="78"/>
      <c r="J11" s="7"/>
      <c r="K11" s="78"/>
      <c r="L11" s="78"/>
      <c r="M11" s="78"/>
      <c r="P11" s="60" t="s">
        <v>11</v>
      </c>
      <c r="Q11" s="58"/>
      <c r="R11" s="54"/>
    </row>
    <row r="12" spans="2:20">
      <c r="B12" s="99" t="s">
        <v>106</v>
      </c>
      <c r="F12" s="7"/>
      <c r="I12" s="78"/>
      <c r="J12" s="7"/>
      <c r="K12" s="78"/>
      <c r="L12" s="78"/>
      <c r="M12" s="78"/>
      <c r="P12" s="60" t="s">
        <v>12</v>
      </c>
      <c r="Q12" s="58"/>
      <c r="R12" s="87"/>
    </row>
    <row r="13" spans="2:20">
      <c r="B13" s="101" t="s">
        <v>26</v>
      </c>
      <c r="C13" s="100"/>
      <c r="D13" s="102" t="s">
        <v>122</v>
      </c>
      <c r="E13" s="100"/>
      <c r="F13" s="100"/>
      <c r="G13" s="100"/>
      <c r="H13" s="100"/>
      <c r="I13" s="100"/>
      <c r="J13" s="100"/>
      <c r="K13" s="100"/>
      <c r="L13" s="100"/>
      <c r="M13" s="78"/>
      <c r="P13" s="60" t="s">
        <v>13</v>
      </c>
      <c r="Q13" s="58">
        <v>59</v>
      </c>
      <c r="R13" s="87"/>
    </row>
    <row r="14" spans="2:20">
      <c r="B14" s="101" t="s">
        <v>25</v>
      </c>
      <c r="D14" s="103" t="s">
        <v>123</v>
      </c>
      <c r="F14" s="7"/>
      <c r="I14" s="78"/>
      <c r="J14" s="7"/>
      <c r="K14" s="78"/>
      <c r="L14" s="78"/>
      <c r="M14" s="78"/>
      <c r="P14" s="60" t="s">
        <v>14</v>
      </c>
      <c r="Q14" s="58"/>
      <c r="R14" s="54"/>
    </row>
    <row r="15" spans="2:20">
      <c r="B15" s="101" t="s">
        <v>24</v>
      </c>
      <c r="D15" s="103" t="s">
        <v>124</v>
      </c>
      <c r="F15" s="7"/>
      <c r="I15" s="78"/>
      <c r="J15" s="7"/>
      <c r="K15" s="78"/>
      <c r="L15" s="78"/>
      <c r="M15" s="78"/>
      <c r="P15" s="60" t="s">
        <v>15</v>
      </c>
      <c r="Q15" s="58"/>
      <c r="R15" s="54"/>
    </row>
    <row r="16" spans="2:20">
      <c r="B16" s="101" t="s">
        <v>31</v>
      </c>
      <c r="D16" s="103" t="s">
        <v>129</v>
      </c>
      <c r="F16" s="7"/>
      <c r="I16" s="78"/>
      <c r="J16" s="7"/>
      <c r="K16" s="78"/>
      <c r="L16" s="78"/>
      <c r="M16" s="78"/>
      <c r="P16" s="60" t="s">
        <v>16</v>
      </c>
      <c r="Q16" s="58"/>
      <c r="R16" s="87"/>
    </row>
    <row r="17" spans="2:18">
      <c r="B17" s="101" t="s">
        <v>34</v>
      </c>
      <c r="D17" s="103" t="s">
        <v>126</v>
      </c>
      <c r="F17" s="7"/>
      <c r="I17" s="78"/>
      <c r="J17" s="7"/>
      <c r="K17" s="78"/>
      <c r="L17" s="78"/>
      <c r="M17" s="78"/>
      <c r="P17" s="60" t="s">
        <v>17</v>
      </c>
      <c r="Q17" s="58"/>
      <c r="R17" s="87"/>
    </row>
    <row r="18" spans="2:18">
      <c r="B18" s="101" t="s">
        <v>76</v>
      </c>
      <c r="D18" s="103" t="s">
        <v>127</v>
      </c>
      <c r="F18" s="7"/>
      <c r="I18" s="78"/>
      <c r="J18" s="7"/>
      <c r="K18" s="78"/>
      <c r="L18" s="78"/>
      <c r="M18" s="78"/>
      <c r="P18" s="60" t="s">
        <v>18</v>
      </c>
      <c r="Q18" s="58"/>
      <c r="R18" s="87"/>
    </row>
    <row r="19" spans="2:18">
      <c r="B19" s="101" t="s">
        <v>77</v>
      </c>
      <c r="D19" s="103" t="s">
        <v>128</v>
      </c>
      <c r="F19" s="7"/>
      <c r="I19" s="78"/>
      <c r="J19" s="7"/>
      <c r="K19" s="78"/>
      <c r="L19" s="78"/>
      <c r="M19" s="78"/>
      <c r="P19" s="85" t="s">
        <v>19</v>
      </c>
      <c r="Q19" s="86"/>
      <c r="R19" s="87"/>
    </row>
    <row r="20" spans="2:18" ht="13.5" thickBot="1">
      <c r="B20" s="101" t="s">
        <v>32</v>
      </c>
      <c r="D20" s="103" t="s">
        <v>130</v>
      </c>
      <c r="F20" s="7"/>
      <c r="I20" s="78"/>
      <c r="J20" s="7"/>
      <c r="K20" s="78"/>
      <c r="L20" s="78"/>
      <c r="M20" s="78"/>
      <c r="P20" s="88" t="s">
        <v>20</v>
      </c>
      <c r="Q20" s="89"/>
      <c r="R20" s="90"/>
    </row>
    <row r="21" spans="2:18">
      <c r="B21" s="101" t="s">
        <v>78</v>
      </c>
      <c r="D21" s="103" t="s">
        <v>131</v>
      </c>
      <c r="F21" s="7"/>
      <c r="I21" s="78"/>
      <c r="J21" s="7"/>
      <c r="K21" s="78"/>
      <c r="L21" s="78"/>
      <c r="M21" s="78"/>
    </row>
    <row r="22" spans="2:18">
      <c r="B22" s="101" t="s">
        <v>4</v>
      </c>
      <c r="D22" s="103" t="s">
        <v>132</v>
      </c>
      <c r="F22" s="7"/>
      <c r="I22" s="78"/>
      <c r="J22" s="7"/>
      <c r="K22" s="78"/>
      <c r="L22" s="78"/>
      <c r="M22" s="78"/>
    </row>
    <row r="23" spans="2:18">
      <c r="B23" s="101" t="s">
        <v>30</v>
      </c>
      <c r="D23" s="103" t="s">
        <v>135</v>
      </c>
      <c r="F23" s="7"/>
      <c r="I23" s="78"/>
      <c r="J23" s="7"/>
      <c r="K23" s="78"/>
      <c r="L23" s="78"/>
      <c r="M23" s="78"/>
    </row>
    <row r="24" spans="2:18">
      <c r="F24" s="7"/>
      <c r="I24" s="78"/>
      <c r="J24" s="7"/>
      <c r="K24" s="78"/>
      <c r="L24" s="78"/>
      <c r="M24" s="78"/>
    </row>
    <row r="25" spans="2:18">
      <c r="F25" s="7"/>
      <c r="I25" s="78"/>
      <c r="J25" s="7"/>
      <c r="K25" s="78"/>
      <c r="L25" s="78"/>
      <c r="M25" s="78"/>
    </row>
    <row r="26" spans="2:18">
      <c r="F26" s="7"/>
      <c r="I26" s="78"/>
      <c r="J26" s="7"/>
      <c r="K26" s="78"/>
      <c r="L26" s="78"/>
      <c r="M26" s="78"/>
    </row>
    <row r="27" spans="2:18">
      <c r="F27" s="7"/>
      <c r="I27" s="78"/>
      <c r="J27" s="7"/>
      <c r="K27" s="78"/>
      <c r="L27" s="78"/>
      <c r="M27" s="78"/>
    </row>
    <row r="28" spans="2:18">
      <c r="F28" s="7"/>
      <c r="I28" s="78"/>
      <c r="J28" s="7"/>
      <c r="K28" s="78"/>
      <c r="L28" s="78"/>
      <c r="M28" s="78"/>
    </row>
    <row r="29" spans="2:18">
      <c r="F29" s="7"/>
      <c r="I29" s="78"/>
      <c r="J29" s="7"/>
      <c r="K29" s="78"/>
      <c r="L29" s="78"/>
      <c r="M29" s="78"/>
    </row>
    <row r="30" spans="2:18">
      <c r="F30" s="7"/>
      <c r="I30" s="78"/>
      <c r="J30" s="7"/>
      <c r="K30" s="78"/>
      <c r="L30" s="78"/>
      <c r="M30" s="78"/>
    </row>
    <row r="31" spans="2:18">
      <c r="F31" s="7"/>
      <c r="I31" s="78"/>
      <c r="J31" s="7"/>
      <c r="K31" s="78"/>
      <c r="L31" s="78"/>
      <c r="M31" s="78"/>
    </row>
    <row r="32" spans="2:18">
      <c r="F32" s="7"/>
      <c r="I32" s="78"/>
      <c r="J32" s="7"/>
      <c r="K32" s="78"/>
      <c r="L32" s="78"/>
      <c r="M32" s="78"/>
    </row>
    <row r="33" spans="6:13">
      <c r="F33" s="7"/>
      <c r="I33" s="78"/>
      <c r="J33" s="7"/>
      <c r="K33" s="78"/>
      <c r="L33" s="78"/>
      <c r="M33" s="78"/>
    </row>
    <row r="34" spans="6:13">
      <c r="F34" s="7"/>
      <c r="I34" s="78"/>
      <c r="J34" s="7"/>
      <c r="K34" s="78"/>
      <c r="L34" s="78"/>
      <c r="M34" s="78"/>
    </row>
    <row r="35" spans="6:13">
      <c r="F35" s="7"/>
      <c r="I35" s="78"/>
      <c r="J35" s="7"/>
      <c r="K35" s="78"/>
      <c r="L35" s="78"/>
      <c r="M35" s="78"/>
    </row>
    <row r="36" spans="6:13">
      <c r="F36" s="7"/>
      <c r="I36" s="78"/>
      <c r="J36" s="7"/>
      <c r="K36" s="78"/>
      <c r="L36" s="78"/>
      <c r="M36" s="78"/>
    </row>
    <row r="37" spans="6:13">
      <c r="F37" s="7"/>
      <c r="I37" s="78"/>
      <c r="J37" s="7"/>
      <c r="K37" s="78"/>
      <c r="L37" s="78"/>
      <c r="M37" s="78"/>
    </row>
    <row r="38" spans="6:13">
      <c r="F38" s="7"/>
      <c r="I38" s="78"/>
      <c r="J38" s="7"/>
      <c r="K38" s="78"/>
      <c r="L38" s="78"/>
      <c r="M38" s="78"/>
    </row>
    <row r="39" spans="6:13">
      <c r="F39" s="7"/>
      <c r="I39" s="78"/>
      <c r="J39" s="7"/>
      <c r="K39" s="78"/>
      <c r="L39" s="78"/>
      <c r="M39" s="78"/>
    </row>
    <row r="40" spans="6:13">
      <c r="I40" s="78"/>
      <c r="J40" s="72"/>
      <c r="K40" s="78"/>
      <c r="L40" s="78"/>
      <c r="M40" s="78"/>
    </row>
    <row r="41" spans="6:13">
      <c r="I41" s="78"/>
      <c r="J41" s="72"/>
      <c r="K41" s="78"/>
      <c r="L41" s="78"/>
      <c r="M41" s="78"/>
    </row>
    <row r="42" spans="6:13">
      <c r="I42" s="78"/>
      <c r="J42" s="72"/>
      <c r="K42" s="78"/>
      <c r="L42" s="78"/>
      <c r="M42" s="78"/>
    </row>
    <row r="43" spans="6:13">
      <c r="I43" s="78"/>
      <c r="J43" s="72"/>
      <c r="K43" s="78"/>
      <c r="L43" s="78"/>
      <c r="M43" s="78"/>
    </row>
    <row r="44" spans="6:13">
      <c r="I44" s="78"/>
      <c r="J44" s="72"/>
      <c r="K44" s="78"/>
      <c r="L44" s="78"/>
      <c r="M44" s="78"/>
    </row>
    <row r="45" spans="6:13">
      <c r="I45" s="78"/>
      <c r="J45" s="72"/>
      <c r="K45" s="78"/>
      <c r="L45" s="78"/>
      <c r="M45" s="78"/>
    </row>
    <row r="46" spans="6:13">
      <c r="I46" s="78"/>
      <c r="J46" s="72"/>
      <c r="K46" s="78"/>
      <c r="L46" s="78"/>
      <c r="M46" s="78"/>
    </row>
    <row r="47" spans="6:13">
      <c r="I47" s="78"/>
      <c r="J47" s="72"/>
      <c r="K47" s="78"/>
      <c r="L47" s="78"/>
      <c r="M47" s="78"/>
    </row>
    <row r="48" spans="6:13">
      <c r="I48" s="78"/>
      <c r="J48" s="72"/>
      <c r="K48" s="78"/>
      <c r="L48" s="78"/>
      <c r="M48" s="78"/>
    </row>
    <row r="49" spans="9:13">
      <c r="I49" s="78"/>
      <c r="J49" s="72"/>
      <c r="K49" s="78"/>
      <c r="L49" s="78"/>
      <c r="M49" s="78"/>
    </row>
    <row r="50" spans="9:13">
      <c r="I50" s="78"/>
      <c r="J50" s="72"/>
      <c r="K50" s="78"/>
      <c r="L50" s="78"/>
      <c r="M50" s="78"/>
    </row>
    <row r="51" spans="9:13">
      <c r="I51" s="78"/>
      <c r="J51" s="72"/>
      <c r="K51" s="78"/>
      <c r="L51" s="78"/>
      <c r="M51" s="78"/>
    </row>
    <row r="52" spans="9:13">
      <c r="I52" s="78"/>
      <c r="K52" s="78"/>
      <c r="L52" s="78"/>
      <c r="M52" s="78"/>
    </row>
    <row r="53" spans="9:13">
      <c r="I53" s="78"/>
      <c r="K53" s="78"/>
      <c r="L53" s="78"/>
      <c r="M53" s="78"/>
    </row>
    <row r="54" spans="9:13">
      <c r="I54" s="78"/>
      <c r="K54" s="78"/>
      <c r="L54" s="78"/>
      <c r="M54" s="78"/>
    </row>
    <row r="55" spans="9:13">
      <c r="I55" s="78"/>
      <c r="K55" s="78"/>
      <c r="L55" s="78"/>
      <c r="M55" s="78"/>
    </row>
    <row r="56" spans="9:13">
      <c r="I56" s="78"/>
      <c r="K56" s="78"/>
      <c r="L56" s="78"/>
      <c r="M56" s="78"/>
    </row>
    <row r="57" spans="9:13">
      <c r="I57" s="78"/>
      <c r="K57" s="78"/>
      <c r="L57" s="78"/>
      <c r="M57" s="78"/>
    </row>
    <row r="58" spans="9:13">
      <c r="I58" s="78"/>
      <c r="K58" s="78"/>
      <c r="L58" s="78"/>
      <c r="M58" s="78"/>
    </row>
    <row r="59" spans="9:13">
      <c r="I59" s="78"/>
      <c r="K59" s="78"/>
      <c r="L59" s="78"/>
      <c r="M59" s="78"/>
    </row>
    <row r="60" spans="9:13">
      <c r="I60" s="78"/>
      <c r="K60" s="78"/>
      <c r="L60" s="78"/>
      <c r="M60" s="78"/>
    </row>
    <row r="61" spans="9:13">
      <c r="I61" s="78"/>
      <c r="K61" s="78"/>
      <c r="L61" s="78"/>
      <c r="M61" s="78"/>
    </row>
    <row r="62" spans="9:13">
      <c r="I62" s="78"/>
      <c r="K62" s="78"/>
      <c r="L62" s="78"/>
      <c r="M62" s="78"/>
    </row>
    <row r="63" spans="9:13">
      <c r="I63" s="78"/>
      <c r="K63" s="78"/>
      <c r="L63" s="78"/>
      <c r="M63" s="78"/>
    </row>
    <row r="64" spans="9:13">
      <c r="I64" s="78"/>
      <c r="K64" s="78"/>
      <c r="L64" s="78"/>
      <c r="M64" s="78"/>
    </row>
    <row r="65" spans="9:13">
      <c r="I65" s="78"/>
      <c r="K65" s="78"/>
      <c r="L65" s="78"/>
      <c r="M65" s="78"/>
    </row>
    <row r="66" spans="9:13">
      <c r="I66" s="78"/>
      <c r="K66" s="78"/>
      <c r="L66" s="78"/>
      <c r="M66" s="78"/>
    </row>
    <row r="67" spans="9:13">
      <c r="I67" s="78"/>
      <c r="K67" s="78"/>
      <c r="L67" s="78"/>
      <c r="M67" s="78"/>
    </row>
    <row r="68" spans="9:13">
      <c r="I68" s="78"/>
      <c r="K68" s="78"/>
      <c r="L68" s="78"/>
      <c r="M68" s="78"/>
    </row>
    <row r="69" spans="9:13">
      <c r="I69" s="78"/>
      <c r="K69" s="78"/>
      <c r="L69" s="78"/>
      <c r="M69" s="78"/>
    </row>
    <row r="70" spans="9:13">
      <c r="K70" s="78"/>
      <c r="L70" s="78"/>
      <c r="M70" s="78"/>
    </row>
    <row r="71" spans="9:13">
      <c r="K71" s="78"/>
      <c r="L71" s="78"/>
      <c r="M71" s="78"/>
    </row>
  </sheetData>
  <mergeCells count="5">
    <mergeCell ref="C6:P6"/>
    <mergeCell ref="C2:D2"/>
    <mergeCell ref="C3:F3"/>
    <mergeCell ref="C4:J4"/>
    <mergeCell ref="C5:P5"/>
  </mergeCells>
  <phoneticPr fontId="2" type="noConversion"/>
  <dataValidations count="2">
    <dataValidation type="list" allowBlank="1" showInputMessage="1" showErrorMessage="1" sqref="K7 K10">
      <formula1>Atleta_F</formula1>
    </dataValidation>
    <dataValidation type="list" allowBlank="1" showInputMessage="1" showErrorMessage="1" sqref="C3:F3">
      <formula1>Tipo_Gara</formula1>
    </dataValidation>
  </dataValidations>
  <pageMargins left="0.28999999999999998" right="0.28000000000000003" top="0.31" bottom="0.16" header="0.21" footer="7.0000000000000007E-2"/>
  <pageSetup paperSize="9" orientation="landscape" horizontalDpi="1200" verticalDpi="1200" r:id="rId1"/>
  <headerFooter alignWithMargins="0"/>
  <legacyDrawing r:id="rId2"/>
</worksheet>
</file>

<file path=xl/worksheets/sheet50.xml><?xml version="1.0" encoding="utf-8"?>
<worksheet xmlns="http://schemas.openxmlformats.org/spreadsheetml/2006/main" xmlns:r="http://schemas.openxmlformats.org/officeDocument/2006/relationships">
  <sheetPr codeName="Sheet70" enableFormatConditionsCalculation="0">
    <tabColor indexed="11"/>
    <pageSetUpPr fitToPage="1"/>
  </sheetPr>
  <dimension ref="B1:T20"/>
  <sheetViews>
    <sheetView workbookViewId="0"/>
  </sheetViews>
  <sheetFormatPr defaultRowHeight="12.75"/>
  <cols>
    <col min="1" max="1" width="2.140625" customWidth="1"/>
    <col min="2" max="2" width="31.7109375" customWidth="1"/>
    <col min="3" max="3" width="6.42578125" style="1" customWidth="1"/>
    <col min="4" max="10" width="6.42578125" customWidth="1"/>
    <col min="11" max="11" width="7.28515625" customWidth="1"/>
    <col min="12" max="13" width="6.42578125" customWidth="1"/>
    <col min="14" max="14" width="3.42578125" customWidth="1"/>
    <col min="15" max="15" width="3.5703125" customWidth="1"/>
    <col min="17" max="17" width="9" customWidth="1"/>
    <col min="18" max="18" width="10.85546875" customWidth="1"/>
    <col min="19" max="19" width="1.85546875" customWidth="1"/>
    <col min="20" max="20" width="11.85546875" customWidth="1"/>
  </cols>
  <sheetData>
    <row r="1" spans="2:20" ht="8.25" customHeight="1">
      <c r="C1"/>
    </row>
    <row r="2" spans="2:20">
      <c r="B2" t="s">
        <v>5</v>
      </c>
      <c r="C2" s="346">
        <v>41889</v>
      </c>
      <c r="D2" s="346"/>
      <c r="H2" t="s">
        <v>125</v>
      </c>
      <c r="J2" t="s">
        <v>134</v>
      </c>
      <c r="T2" s="2" t="s">
        <v>121</v>
      </c>
    </row>
    <row r="3" spans="2:20">
      <c r="B3" t="s">
        <v>2</v>
      </c>
      <c r="C3" s="347" t="s">
        <v>157</v>
      </c>
      <c r="D3" s="348"/>
      <c r="E3" s="348"/>
      <c r="F3" s="349"/>
      <c r="G3" s="6"/>
      <c r="H3" s="112">
        <v>180</v>
      </c>
      <c r="I3" s="6"/>
      <c r="J3" s="70">
        <v>18</v>
      </c>
    </row>
    <row r="4" spans="2:20">
      <c r="B4" t="s">
        <v>6</v>
      </c>
      <c r="C4" s="345" t="s">
        <v>353</v>
      </c>
      <c r="D4" s="345"/>
      <c r="E4" s="345"/>
      <c r="F4" s="345"/>
      <c r="G4" s="345"/>
      <c r="H4" s="345"/>
      <c r="I4" s="345"/>
      <c r="J4" s="345"/>
    </row>
    <row r="5" spans="2:20">
      <c r="B5" t="s">
        <v>7</v>
      </c>
      <c r="C5" s="344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</row>
    <row r="6" spans="2:20">
      <c r="B6" t="s">
        <v>79</v>
      </c>
      <c r="C6" s="344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</row>
    <row r="7" spans="2:20" ht="13.5" thickBot="1">
      <c r="C7"/>
    </row>
    <row r="8" spans="2:20" ht="13.5" thickBot="1">
      <c r="B8" s="2" t="s">
        <v>133</v>
      </c>
      <c r="C8" s="2"/>
      <c r="D8" s="2"/>
      <c r="E8" s="2"/>
      <c r="F8" s="2"/>
      <c r="G8" s="2"/>
      <c r="H8" s="2"/>
      <c r="I8" s="2"/>
      <c r="J8" s="2"/>
      <c r="P8" s="59" t="s">
        <v>8</v>
      </c>
      <c r="Q8" s="56" t="s">
        <v>119</v>
      </c>
      <c r="R8" s="55" t="s">
        <v>120</v>
      </c>
    </row>
    <row r="9" spans="2:20" ht="13.5" thickBot="1">
      <c r="B9" s="25" t="s">
        <v>22</v>
      </c>
      <c r="C9" s="11" t="s">
        <v>26</v>
      </c>
      <c r="D9" s="25" t="s">
        <v>25</v>
      </c>
      <c r="E9" s="11" t="s">
        <v>24</v>
      </c>
      <c r="F9" s="25" t="s">
        <v>31</v>
      </c>
      <c r="G9" s="10" t="s">
        <v>34</v>
      </c>
      <c r="H9" s="10" t="s">
        <v>76</v>
      </c>
      <c r="I9" s="11" t="s">
        <v>77</v>
      </c>
      <c r="J9" s="25" t="s">
        <v>32</v>
      </c>
      <c r="K9" s="11" t="s">
        <v>78</v>
      </c>
      <c r="L9" s="8" t="s">
        <v>4</v>
      </c>
      <c r="M9" s="8" t="s">
        <v>30</v>
      </c>
      <c r="P9" s="59" t="s">
        <v>9</v>
      </c>
      <c r="Q9" s="68">
        <v>193</v>
      </c>
      <c r="R9" s="69">
        <v>21</v>
      </c>
    </row>
    <row r="10" spans="2:20">
      <c r="B10" s="33" t="s">
        <v>167</v>
      </c>
      <c r="C10" s="43" t="s">
        <v>229</v>
      </c>
      <c r="D10" s="33">
        <v>10</v>
      </c>
      <c r="E10" s="152">
        <v>2</v>
      </c>
      <c r="F10" s="153">
        <v>54.54545454545454</v>
      </c>
      <c r="G10" s="154">
        <v>6</v>
      </c>
      <c r="H10" s="154">
        <v>0</v>
      </c>
      <c r="I10" s="155">
        <v>0</v>
      </c>
      <c r="J10" s="153">
        <v>66.666666666666657</v>
      </c>
      <c r="K10" s="155">
        <v>0</v>
      </c>
      <c r="L10" s="156">
        <v>45</v>
      </c>
      <c r="M10" s="157">
        <v>63</v>
      </c>
      <c r="P10" s="67" t="s">
        <v>10</v>
      </c>
      <c r="Q10" s="57"/>
      <c r="R10" s="91"/>
    </row>
    <row r="11" spans="2:20" ht="13.5" thickBot="1">
      <c r="B11" s="35" t="s">
        <v>169</v>
      </c>
      <c r="C11" s="37" t="s">
        <v>13</v>
      </c>
      <c r="D11" s="35">
        <v>119</v>
      </c>
      <c r="E11" s="48">
        <v>18</v>
      </c>
      <c r="F11" s="50">
        <v>38.659793814432994</v>
      </c>
      <c r="G11" s="51">
        <v>7</v>
      </c>
      <c r="H11" s="51">
        <v>0</v>
      </c>
      <c r="I11" s="106">
        <v>0</v>
      </c>
      <c r="J11" s="50">
        <v>50</v>
      </c>
      <c r="K11" s="106">
        <v>0</v>
      </c>
      <c r="L11" s="107"/>
      <c r="M11" s="108">
        <v>18</v>
      </c>
      <c r="P11" s="60" t="s">
        <v>11</v>
      </c>
      <c r="Q11" s="58"/>
      <c r="R11" s="54"/>
    </row>
    <row r="12" spans="2:20">
      <c r="P12" s="60" t="s">
        <v>12</v>
      </c>
      <c r="Q12" s="58"/>
      <c r="R12" s="87"/>
    </row>
    <row r="13" spans="2:20">
      <c r="P13" s="60" t="s">
        <v>13</v>
      </c>
      <c r="Q13" s="58">
        <v>35</v>
      </c>
      <c r="R13" s="54">
        <v>5</v>
      </c>
    </row>
    <row r="14" spans="2:20">
      <c r="P14" s="60" t="s">
        <v>14</v>
      </c>
      <c r="Q14" s="58"/>
      <c r="R14" s="54"/>
    </row>
    <row r="15" spans="2:20">
      <c r="P15" s="60" t="s">
        <v>15</v>
      </c>
      <c r="Q15" s="58"/>
      <c r="R15" s="54"/>
    </row>
    <row r="16" spans="2:20">
      <c r="P16" s="60" t="s">
        <v>16</v>
      </c>
      <c r="Q16" s="58"/>
      <c r="R16" s="87"/>
    </row>
    <row r="17" spans="16:18">
      <c r="P17" s="60" t="s">
        <v>17</v>
      </c>
      <c r="Q17" s="58"/>
      <c r="R17" s="87"/>
    </row>
    <row r="18" spans="16:18">
      <c r="P18" s="60" t="s">
        <v>18</v>
      </c>
      <c r="Q18" s="58"/>
      <c r="R18" s="87"/>
    </row>
    <row r="19" spans="16:18">
      <c r="P19" s="85" t="s">
        <v>19</v>
      </c>
      <c r="Q19" s="86"/>
      <c r="R19" s="87"/>
    </row>
    <row r="20" spans="16:18" ht="13.5" thickBot="1">
      <c r="P20" s="88" t="s">
        <v>20</v>
      </c>
      <c r="Q20" s="89"/>
      <c r="R20" s="90"/>
    </row>
  </sheetData>
  <mergeCells count="5">
    <mergeCell ref="C6:P6"/>
    <mergeCell ref="C2:D2"/>
    <mergeCell ref="C3:F3"/>
    <mergeCell ref="C4:J4"/>
    <mergeCell ref="C5:P5"/>
  </mergeCells>
  <phoneticPr fontId="2" type="noConversion"/>
  <dataValidations count="2">
    <dataValidation type="list" allowBlank="1" showInputMessage="1" showErrorMessage="1" sqref="K7 K10:K11">
      <formula1>Atleta_F</formula1>
    </dataValidation>
    <dataValidation type="list" allowBlank="1" showInputMessage="1" showErrorMessage="1" sqref="C3:F3">
      <formula1>Tipo_Gara</formula1>
    </dataValidation>
  </dataValidations>
  <pageMargins left="0.28999999999999998" right="0.28000000000000003" top="0.31" bottom="0.16" header="0.21" footer="7.0000000000000007E-2"/>
  <pageSetup paperSize="9" orientation="landscape" horizontalDpi="1200" verticalDpi="1200" r:id="rId1"/>
  <headerFooter alignWithMargins="0"/>
  <legacyDrawing r:id="rId2"/>
</worksheet>
</file>

<file path=xl/worksheets/sheet51.xml><?xml version="1.0" encoding="utf-8"?>
<worksheet xmlns="http://schemas.openxmlformats.org/spreadsheetml/2006/main" xmlns:r="http://schemas.openxmlformats.org/officeDocument/2006/relationships">
  <sheetPr codeName="Sheet76" enableFormatConditionsCalculation="0">
    <tabColor indexed="22"/>
    <pageSetUpPr fitToPage="1"/>
  </sheetPr>
  <dimension ref="B1:T22"/>
  <sheetViews>
    <sheetView workbookViewId="0">
      <selection activeCell="A22" sqref="A22"/>
    </sheetView>
  </sheetViews>
  <sheetFormatPr defaultRowHeight="12.75"/>
  <cols>
    <col min="1" max="1" width="2.140625" customWidth="1"/>
    <col min="2" max="2" width="31.7109375" customWidth="1"/>
    <col min="3" max="3" width="6.42578125" style="1" customWidth="1"/>
    <col min="4" max="10" width="6.42578125" customWidth="1"/>
    <col min="11" max="11" width="7.28515625" customWidth="1"/>
    <col min="12" max="13" width="6.42578125" customWidth="1"/>
    <col min="14" max="14" width="3.42578125" customWidth="1"/>
    <col min="15" max="15" width="3.5703125" customWidth="1"/>
    <col min="17" max="17" width="9" customWidth="1"/>
    <col min="18" max="18" width="10.85546875" customWidth="1"/>
    <col min="19" max="19" width="1.85546875" customWidth="1"/>
    <col min="20" max="20" width="11.85546875" customWidth="1"/>
  </cols>
  <sheetData>
    <row r="1" spans="2:20" ht="8.25" customHeight="1">
      <c r="C1"/>
    </row>
    <row r="2" spans="2:20">
      <c r="B2" t="s">
        <v>5</v>
      </c>
      <c r="C2" s="346">
        <v>41889</v>
      </c>
      <c r="D2" s="346"/>
      <c r="H2" t="s">
        <v>125</v>
      </c>
      <c r="J2" t="s">
        <v>134</v>
      </c>
      <c r="T2" s="2" t="s">
        <v>121</v>
      </c>
    </row>
    <row r="3" spans="2:20">
      <c r="B3" t="s">
        <v>2</v>
      </c>
      <c r="C3" s="347" t="s">
        <v>161</v>
      </c>
      <c r="D3" s="348"/>
      <c r="E3" s="348"/>
      <c r="F3" s="349"/>
      <c r="G3" s="6"/>
      <c r="H3" s="112">
        <v>100</v>
      </c>
      <c r="I3" s="6"/>
      <c r="J3" s="70">
        <v>10</v>
      </c>
    </row>
    <row r="4" spans="2:20">
      <c r="B4" t="s">
        <v>6</v>
      </c>
      <c r="C4" s="345" t="s">
        <v>360</v>
      </c>
      <c r="D4" s="345"/>
      <c r="E4" s="345"/>
      <c r="F4" s="345"/>
      <c r="G4" s="345"/>
      <c r="H4" s="345"/>
      <c r="I4" s="345"/>
      <c r="J4" s="345"/>
    </row>
    <row r="5" spans="2:20">
      <c r="B5" t="s">
        <v>7</v>
      </c>
      <c r="C5" s="344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</row>
    <row r="6" spans="2:20">
      <c r="B6" t="s">
        <v>79</v>
      </c>
      <c r="C6" s="344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</row>
    <row r="7" spans="2:20" ht="13.5" thickBot="1">
      <c r="C7"/>
    </row>
    <row r="8" spans="2:20" ht="13.5" thickBot="1">
      <c r="B8" s="2" t="s">
        <v>133</v>
      </c>
      <c r="C8" s="2"/>
      <c r="D8" s="2"/>
      <c r="E8" s="2"/>
      <c r="F8" s="2"/>
      <c r="G8" s="2"/>
      <c r="H8" s="2"/>
      <c r="I8" s="2"/>
      <c r="J8" s="2"/>
      <c r="P8" s="59" t="s">
        <v>8</v>
      </c>
      <c r="Q8" s="56" t="s">
        <v>119</v>
      </c>
      <c r="R8" s="55" t="s">
        <v>120</v>
      </c>
    </row>
    <row r="9" spans="2:20" ht="13.5" thickBot="1">
      <c r="B9" s="25" t="s">
        <v>22</v>
      </c>
      <c r="C9" s="11" t="s">
        <v>26</v>
      </c>
      <c r="D9" s="25" t="s">
        <v>25</v>
      </c>
      <c r="E9" s="11" t="s">
        <v>24</v>
      </c>
      <c r="F9" s="25" t="s">
        <v>31</v>
      </c>
      <c r="G9" s="10" t="s">
        <v>34</v>
      </c>
      <c r="H9" s="10" t="s">
        <v>76</v>
      </c>
      <c r="I9" s="11" t="s">
        <v>77</v>
      </c>
      <c r="J9" s="25" t="s">
        <v>32</v>
      </c>
      <c r="K9" s="11" t="s">
        <v>78</v>
      </c>
      <c r="L9" s="8" t="s">
        <v>4</v>
      </c>
      <c r="M9" s="8" t="s">
        <v>30</v>
      </c>
      <c r="P9" s="59" t="s">
        <v>9</v>
      </c>
      <c r="Q9" s="68">
        <v>93</v>
      </c>
      <c r="R9" s="69"/>
    </row>
    <row r="10" spans="2:20">
      <c r="B10" s="33" t="s">
        <v>54</v>
      </c>
      <c r="C10" s="43" t="s">
        <v>14</v>
      </c>
      <c r="D10" s="33">
        <v>5</v>
      </c>
      <c r="E10" s="152">
        <v>5</v>
      </c>
      <c r="F10" s="153">
        <v>94.680851063829792</v>
      </c>
      <c r="G10" s="154">
        <v>2</v>
      </c>
      <c r="H10" s="154">
        <v>100</v>
      </c>
      <c r="I10" s="155">
        <v>94.680851063829792</v>
      </c>
      <c r="J10" s="153">
        <v>94.680851063829792</v>
      </c>
      <c r="K10" s="155">
        <v>94.680851063829792</v>
      </c>
      <c r="L10" s="156"/>
      <c r="M10" s="157">
        <v>199.36170212765958</v>
      </c>
      <c r="P10" s="67" t="s">
        <v>10</v>
      </c>
      <c r="Q10" s="57"/>
      <c r="R10" s="91"/>
    </row>
    <row r="11" spans="2:20" ht="13.5" thickBot="1">
      <c r="B11" s="35" t="s">
        <v>240</v>
      </c>
      <c r="C11" s="37" t="s">
        <v>11</v>
      </c>
      <c r="D11" s="35">
        <v>20</v>
      </c>
      <c r="E11" s="48">
        <v>20</v>
      </c>
      <c r="F11" s="50">
        <v>78.723404255319153</v>
      </c>
      <c r="G11" s="51">
        <v>1</v>
      </c>
      <c r="H11" s="51">
        <v>100</v>
      </c>
      <c r="I11" s="106">
        <v>78.723404255319153</v>
      </c>
      <c r="J11" s="50">
        <v>78.723404255319153</v>
      </c>
      <c r="K11" s="106">
        <v>78.723404255319153</v>
      </c>
      <c r="L11" s="107"/>
      <c r="M11" s="108">
        <v>167.44680851063831</v>
      </c>
      <c r="P11" s="60" t="s">
        <v>11</v>
      </c>
      <c r="Q11" s="58">
        <v>93</v>
      </c>
      <c r="R11" s="54"/>
    </row>
    <row r="12" spans="2:20">
      <c r="P12" s="60" t="s">
        <v>12</v>
      </c>
      <c r="Q12" s="58"/>
      <c r="R12" s="87"/>
    </row>
    <row r="13" spans="2:20">
      <c r="P13" s="60" t="s">
        <v>13</v>
      </c>
      <c r="Q13" s="58"/>
      <c r="R13" s="54"/>
    </row>
    <row r="14" spans="2:20">
      <c r="P14" s="60" t="s">
        <v>14</v>
      </c>
      <c r="Q14" s="58">
        <v>93</v>
      </c>
      <c r="R14" s="54"/>
    </row>
    <row r="15" spans="2:20">
      <c r="P15" s="60" t="s">
        <v>15</v>
      </c>
      <c r="Q15" s="58"/>
      <c r="R15" s="54"/>
    </row>
    <row r="16" spans="2:20">
      <c r="P16" s="60" t="s">
        <v>16</v>
      </c>
      <c r="Q16" s="58"/>
      <c r="R16" s="87"/>
    </row>
    <row r="17" spans="2:18">
      <c r="P17" s="60" t="s">
        <v>17</v>
      </c>
      <c r="Q17" s="58"/>
      <c r="R17" s="87"/>
    </row>
    <row r="18" spans="2:18">
      <c r="P18" s="60" t="s">
        <v>18</v>
      </c>
      <c r="Q18" s="58"/>
      <c r="R18" s="87"/>
    </row>
    <row r="19" spans="2:18">
      <c r="P19" s="85" t="s">
        <v>19</v>
      </c>
      <c r="Q19" s="86"/>
      <c r="R19" s="87"/>
    </row>
    <row r="20" spans="2:18" ht="13.5" thickBot="1">
      <c r="P20" s="88" t="s">
        <v>20</v>
      </c>
      <c r="Q20" s="89"/>
      <c r="R20" s="90"/>
    </row>
    <row r="22" spans="2:18">
      <c r="B22" t="s">
        <v>380</v>
      </c>
      <c r="C22" s="6" t="s">
        <v>383</v>
      </c>
    </row>
  </sheetData>
  <mergeCells count="5">
    <mergeCell ref="C6:P6"/>
    <mergeCell ref="C2:D2"/>
    <mergeCell ref="C3:F3"/>
    <mergeCell ref="C4:J4"/>
    <mergeCell ref="C5:P5"/>
  </mergeCells>
  <phoneticPr fontId="2" type="noConversion"/>
  <dataValidations count="2">
    <dataValidation type="list" allowBlank="1" showInputMessage="1" showErrorMessage="1" sqref="K7 K10:K11">
      <formula1>Atleta_F</formula1>
    </dataValidation>
    <dataValidation type="list" allowBlank="1" showInputMessage="1" showErrorMessage="1" sqref="C3:F3">
      <formula1>Tipo_Gara</formula1>
    </dataValidation>
  </dataValidations>
  <pageMargins left="0.28999999999999998" right="0.28000000000000003" top="0.31" bottom="0.16" header="0.21" footer="7.0000000000000007E-2"/>
  <pageSetup paperSize="9" orientation="landscape" horizontalDpi="1200" verticalDpi="1200" r:id="rId1"/>
  <headerFooter alignWithMargins="0"/>
  <legacyDrawing r:id="rId2"/>
</worksheet>
</file>

<file path=xl/worksheets/sheet52.xml><?xml version="1.0" encoding="utf-8"?>
<worksheet xmlns="http://schemas.openxmlformats.org/spreadsheetml/2006/main" xmlns:r="http://schemas.openxmlformats.org/officeDocument/2006/relationships">
  <sheetPr codeName="Sheet77" enableFormatConditionsCalculation="0">
    <tabColor indexed="22"/>
    <pageSetUpPr fitToPage="1"/>
  </sheetPr>
  <dimension ref="B1:T25"/>
  <sheetViews>
    <sheetView workbookViewId="0">
      <selection activeCell="B24" sqref="B24:C24"/>
    </sheetView>
  </sheetViews>
  <sheetFormatPr defaultRowHeight="12.75"/>
  <cols>
    <col min="1" max="1" width="2.140625" customWidth="1"/>
    <col min="2" max="2" width="31.7109375" customWidth="1"/>
    <col min="3" max="3" width="6.42578125" style="1" customWidth="1"/>
    <col min="4" max="10" width="6.42578125" customWidth="1"/>
    <col min="11" max="11" width="7.28515625" customWidth="1"/>
    <col min="12" max="13" width="6.42578125" customWidth="1"/>
    <col min="14" max="14" width="3.42578125" customWidth="1"/>
    <col min="15" max="15" width="3.5703125" customWidth="1"/>
    <col min="17" max="17" width="9" customWidth="1"/>
    <col min="18" max="18" width="10.85546875" customWidth="1"/>
    <col min="19" max="19" width="1.85546875" customWidth="1"/>
    <col min="20" max="20" width="11.85546875" customWidth="1"/>
  </cols>
  <sheetData>
    <row r="1" spans="2:20" ht="8.25" customHeight="1">
      <c r="C1"/>
    </row>
    <row r="2" spans="2:20">
      <c r="B2" t="s">
        <v>5</v>
      </c>
      <c r="C2" s="346">
        <v>41896</v>
      </c>
      <c r="D2" s="346"/>
      <c r="H2" t="s">
        <v>125</v>
      </c>
      <c r="J2" t="s">
        <v>134</v>
      </c>
      <c r="T2" s="2" t="s">
        <v>121</v>
      </c>
    </row>
    <row r="3" spans="2:20">
      <c r="B3" t="s">
        <v>2</v>
      </c>
      <c r="C3" s="347" t="s">
        <v>161</v>
      </c>
      <c r="D3" s="348"/>
      <c r="E3" s="348"/>
      <c r="F3" s="349"/>
      <c r="G3" s="6"/>
      <c r="H3" s="112">
        <v>100</v>
      </c>
      <c r="I3" s="6"/>
      <c r="J3" s="70">
        <v>10</v>
      </c>
    </row>
    <row r="4" spans="2:20">
      <c r="B4" t="s">
        <v>6</v>
      </c>
      <c r="C4" s="345" t="s">
        <v>362</v>
      </c>
      <c r="D4" s="345"/>
      <c r="E4" s="345"/>
      <c r="F4" s="345"/>
      <c r="G4" s="345"/>
      <c r="H4" s="345"/>
      <c r="I4" s="345"/>
      <c r="J4" s="345"/>
    </row>
    <row r="5" spans="2:20">
      <c r="B5" t="s">
        <v>7</v>
      </c>
      <c r="C5" s="344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</row>
    <row r="6" spans="2:20">
      <c r="B6" t="s">
        <v>79</v>
      </c>
      <c r="C6" s="344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</row>
    <row r="7" spans="2:20" ht="13.5" thickBot="1">
      <c r="C7"/>
    </row>
    <row r="8" spans="2:20" ht="13.5" thickBot="1">
      <c r="B8" s="2" t="s">
        <v>133</v>
      </c>
      <c r="C8" s="2"/>
      <c r="D8" s="2"/>
      <c r="E8" s="2"/>
      <c r="F8" s="2"/>
      <c r="G8" s="2"/>
      <c r="H8" s="2"/>
      <c r="I8" s="2"/>
      <c r="J8" s="2"/>
      <c r="P8" s="59" t="s">
        <v>8</v>
      </c>
      <c r="Q8" s="56" t="s">
        <v>119</v>
      </c>
      <c r="R8" s="55" t="s">
        <v>120</v>
      </c>
    </row>
    <row r="9" spans="2:20" ht="13.5" thickBot="1">
      <c r="B9" s="25" t="s">
        <v>22</v>
      </c>
      <c r="C9" s="11" t="s">
        <v>26</v>
      </c>
      <c r="D9" s="25" t="s">
        <v>25</v>
      </c>
      <c r="E9" s="11" t="s">
        <v>24</v>
      </c>
      <c r="F9" s="25" t="s">
        <v>31</v>
      </c>
      <c r="G9" s="10" t="s">
        <v>34</v>
      </c>
      <c r="H9" s="10" t="s">
        <v>76</v>
      </c>
      <c r="I9" s="11" t="s">
        <v>77</v>
      </c>
      <c r="J9" s="25" t="s">
        <v>32</v>
      </c>
      <c r="K9" s="11" t="s">
        <v>78</v>
      </c>
      <c r="L9" s="8" t="s">
        <v>4</v>
      </c>
      <c r="M9" s="8" t="s">
        <v>30</v>
      </c>
      <c r="P9" s="59" t="s">
        <v>9</v>
      </c>
      <c r="Q9" s="68">
        <v>21</v>
      </c>
      <c r="R9" s="69"/>
    </row>
    <row r="10" spans="2:20">
      <c r="B10" s="33" t="s">
        <v>54</v>
      </c>
      <c r="C10" s="43" t="s">
        <v>14</v>
      </c>
      <c r="D10" s="33">
        <v>1</v>
      </c>
      <c r="E10" s="152">
        <v>4</v>
      </c>
      <c r="F10" s="153">
        <v>95.454545454545453</v>
      </c>
      <c r="G10" s="154">
        <v>1</v>
      </c>
      <c r="H10" s="154">
        <v>100</v>
      </c>
      <c r="I10" s="155">
        <v>95.454545454545453</v>
      </c>
      <c r="J10" s="153">
        <v>95.294117647058812</v>
      </c>
      <c r="K10" s="155">
        <v>95.294117647058812</v>
      </c>
      <c r="L10" s="156">
        <v>200</v>
      </c>
      <c r="M10" s="157">
        <v>400.74866310160428</v>
      </c>
      <c r="P10" s="67" t="s">
        <v>10</v>
      </c>
      <c r="Q10" s="57"/>
      <c r="R10" s="91"/>
    </row>
    <row r="11" spans="2:20" ht="13.5" thickBot="1">
      <c r="B11" s="35" t="s">
        <v>52</v>
      </c>
      <c r="C11" s="37" t="s">
        <v>14</v>
      </c>
      <c r="D11" s="35">
        <v>8</v>
      </c>
      <c r="E11" s="48">
        <v>32</v>
      </c>
      <c r="F11" s="50">
        <v>63.636363636363633</v>
      </c>
      <c r="G11" s="51">
        <v>1</v>
      </c>
      <c r="H11" s="51">
        <v>100</v>
      </c>
      <c r="I11" s="106">
        <v>63.636363636363633</v>
      </c>
      <c r="J11" s="50">
        <v>62.352941176470587</v>
      </c>
      <c r="K11" s="106">
        <v>62.352941176470587</v>
      </c>
      <c r="L11" s="107"/>
      <c r="M11" s="108">
        <v>135.98930481283423</v>
      </c>
      <c r="P11" s="60" t="s">
        <v>11</v>
      </c>
      <c r="Q11" s="58"/>
      <c r="R11" s="54"/>
    </row>
    <row r="12" spans="2:20">
      <c r="P12" s="60" t="s">
        <v>12</v>
      </c>
      <c r="Q12" s="58"/>
      <c r="R12" s="87"/>
    </row>
    <row r="13" spans="2:20">
      <c r="P13" s="60" t="s">
        <v>13</v>
      </c>
      <c r="Q13" s="58"/>
      <c r="R13" s="54"/>
    </row>
    <row r="14" spans="2:20">
      <c r="P14" s="60" t="s">
        <v>14</v>
      </c>
      <c r="Q14" s="58">
        <v>84</v>
      </c>
      <c r="R14" s="54"/>
    </row>
    <row r="15" spans="2:20">
      <c r="P15" s="60" t="s">
        <v>15</v>
      </c>
      <c r="Q15" s="58"/>
      <c r="R15" s="54"/>
    </row>
    <row r="16" spans="2:20">
      <c r="P16" s="60" t="s">
        <v>16</v>
      </c>
      <c r="Q16" s="58"/>
      <c r="R16" s="87"/>
    </row>
    <row r="17" spans="2:18">
      <c r="P17" s="60" t="s">
        <v>17</v>
      </c>
      <c r="Q17" s="58"/>
      <c r="R17" s="87"/>
    </row>
    <row r="18" spans="2:18">
      <c r="P18" s="60" t="s">
        <v>18</v>
      </c>
      <c r="Q18" s="58"/>
      <c r="R18" s="87"/>
    </row>
    <row r="19" spans="2:18">
      <c r="P19" s="85" t="s">
        <v>19</v>
      </c>
      <c r="Q19" s="86"/>
      <c r="R19" s="87"/>
    </row>
    <row r="20" spans="2:18" ht="13.5" thickBot="1">
      <c r="P20" s="88" t="s">
        <v>20</v>
      </c>
      <c r="Q20" s="89"/>
      <c r="R20" s="90"/>
    </row>
    <row r="24" spans="2:18">
      <c r="B24" t="s">
        <v>380</v>
      </c>
      <c r="C24" s="6" t="s">
        <v>381</v>
      </c>
    </row>
    <row r="25" spans="2:18">
      <c r="C25" s="6" t="s">
        <v>382</v>
      </c>
    </row>
  </sheetData>
  <mergeCells count="5">
    <mergeCell ref="C6:P6"/>
    <mergeCell ref="C2:D2"/>
    <mergeCell ref="C3:F3"/>
    <mergeCell ref="C4:J4"/>
    <mergeCell ref="C5:P5"/>
  </mergeCells>
  <phoneticPr fontId="2" type="noConversion"/>
  <dataValidations count="2">
    <dataValidation type="list" allowBlank="1" showInputMessage="1" showErrorMessage="1" sqref="K7 K10:K11">
      <formula1>Atleta_F</formula1>
    </dataValidation>
    <dataValidation type="list" allowBlank="1" showInputMessage="1" showErrorMessage="1" sqref="C3:F3">
      <formula1>Tipo_Gara</formula1>
    </dataValidation>
  </dataValidations>
  <pageMargins left="0.28999999999999998" right="0.28000000000000003" top="0.31" bottom="0.16" header="0.21" footer="7.0000000000000007E-2"/>
  <pageSetup paperSize="9" orientation="landscape" horizontalDpi="1200" verticalDpi="1200" r:id="rId1"/>
  <headerFooter alignWithMargins="0"/>
  <legacyDrawing r:id="rId2"/>
</worksheet>
</file>

<file path=xl/worksheets/sheet53.xml><?xml version="1.0" encoding="utf-8"?>
<worksheet xmlns="http://schemas.openxmlformats.org/spreadsheetml/2006/main" xmlns:r="http://schemas.openxmlformats.org/officeDocument/2006/relationships">
  <sheetPr codeName="Sheet78" enableFormatConditionsCalculation="0">
    <tabColor indexed="43"/>
    <pageSetUpPr fitToPage="1"/>
  </sheetPr>
  <dimension ref="B1:T20"/>
  <sheetViews>
    <sheetView workbookViewId="0"/>
  </sheetViews>
  <sheetFormatPr defaultRowHeight="12.75"/>
  <cols>
    <col min="1" max="1" width="2.140625" customWidth="1"/>
    <col min="2" max="2" width="31.7109375" customWidth="1"/>
    <col min="3" max="3" width="6.42578125" style="1" customWidth="1"/>
    <col min="4" max="10" width="6.42578125" customWidth="1"/>
    <col min="11" max="11" width="7.28515625" customWidth="1"/>
    <col min="12" max="13" width="6.42578125" customWidth="1"/>
    <col min="14" max="14" width="3.42578125" customWidth="1"/>
    <col min="15" max="15" width="3.5703125" customWidth="1"/>
    <col min="17" max="17" width="9" customWidth="1"/>
    <col min="18" max="18" width="10.85546875" customWidth="1"/>
    <col min="19" max="19" width="1.85546875" customWidth="1"/>
    <col min="20" max="20" width="11.85546875" customWidth="1"/>
  </cols>
  <sheetData>
    <row r="1" spans="2:20" ht="8.25" customHeight="1">
      <c r="C1"/>
    </row>
    <row r="2" spans="2:20">
      <c r="B2" t="s">
        <v>5</v>
      </c>
      <c r="C2" s="346">
        <v>41896</v>
      </c>
      <c r="D2" s="346"/>
      <c r="H2" t="s">
        <v>125</v>
      </c>
      <c r="J2" t="s">
        <v>134</v>
      </c>
      <c r="T2" s="2" t="s">
        <v>121</v>
      </c>
    </row>
    <row r="3" spans="2:20">
      <c r="B3" t="s">
        <v>2</v>
      </c>
      <c r="C3" s="347" t="s">
        <v>156</v>
      </c>
      <c r="D3" s="348"/>
      <c r="E3" s="348"/>
      <c r="F3" s="349"/>
      <c r="G3" s="6"/>
      <c r="H3" s="112">
        <v>100</v>
      </c>
      <c r="I3" s="6"/>
      <c r="J3" s="70">
        <v>10</v>
      </c>
    </row>
    <row r="4" spans="2:20">
      <c r="B4" t="s">
        <v>6</v>
      </c>
      <c r="C4" s="345" t="s">
        <v>365</v>
      </c>
      <c r="D4" s="345"/>
      <c r="E4" s="345"/>
      <c r="F4" s="345"/>
      <c r="G4" s="345"/>
      <c r="H4" s="345"/>
      <c r="I4" s="345"/>
      <c r="J4" s="345"/>
    </row>
    <row r="5" spans="2:20">
      <c r="B5" t="s">
        <v>7</v>
      </c>
      <c r="C5" s="344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</row>
    <row r="6" spans="2:20">
      <c r="B6" t="s">
        <v>79</v>
      </c>
      <c r="C6" s="344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</row>
    <row r="7" spans="2:20" ht="13.5" thickBot="1">
      <c r="C7"/>
    </row>
    <row r="8" spans="2:20" ht="13.5" thickBot="1">
      <c r="B8" s="2" t="s">
        <v>133</v>
      </c>
      <c r="C8" s="2"/>
      <c r="D8" s="2"/>
      <c r="E8" s="2"/>
      <c r="F8" s="2"/>
      <c r="G8" s="2"/>
      <c r="H8" s="2"/>
      <c r="I8" s="2"/>
      <c r="J8" s="2"/>
      <c r="P8" s="59" t="s">
        <v>8</v>
      </c>
      <c r="Q8" s="56" t="s">
        <v>119</v>
      </c>
      <c r="R8" s="55" t="s">
        <v>120</v>
      </c>
    </row>
    <row r="9" spans="2:20" ht="13.5" thickBot="1">
      <c r="B9" s="25" t="s">
        <v>22</v>
      </c>
      <c r="C9" s="11" t="s">
        <v>26</v>
      </c>
      <c r="D9" s="25" t="s">
        <v>25</v>
      </c>
      <c r="E9" s="11" t="s">
        <v>24</v>
      </c>
      <c r="F9" s="25" t="s">
        <v>31</v>
      </c>
      <c r="G9" s="10" t="s">
        <v>34</v>
      </c>
      <c r="H9" s="10" t="s">
        <v>76</v>
      </c>
      <c r="I9" s="11" t="s">
        <v>77</v>
      </c>
      <c r="J9" s="25" t="s">
        <v>32</v>
      </c>
      <c r="K9" s="11" t="s">
        <v>78</v>
      </c>
      <c r="L9" s="8" t="s">
        <v>4</v>
      </c>
      <c r="M9" s="8" t="s">
        <v>30</v>
      </c>
      <c r="P9" s="59" t="s">
        <v>9</v>
      </c>
      <c r="Q9" s="68">
        <v>262</v>
      </c>
      <c r="R9" s="69"/>
    </row>
    <row r="10" spans="2:20" ht="13.5" thickBot="1">
      <c r="B10" s="166" t="s">
        <v>191</v>
      </c>
      <c r="C10" s="167" t="s">
        <v>13</v>
      </c>
      <c r="D10" s="166">
        <v>78</v>
      </c>
      <c r="E10" s="168">
        <v>15</v>
      </c>
      <c r="F10" s="169">
        <v>70.342205323193923</v>
      </c>
      <c r="G10" s="170">
        <v>4</v>
      </c>
      <c r="H10" s="170">
        <v>100</v>
      </c>
      <c r="I10" s="171">
        <v>70.342205323193923</v>
      </c>
      <c r="J10" s="169">
        <v>71.15384615384616</v>
      </c>
      <c r="K10" s="171">
        <v>71.15384615384616</v>
      </c>
      <c r="L10" s="172"/>
      <c r="M10" s="160">
        <v>151.49605147704008</v>
      </c>
      <c r="P10" s="67" t="s">
        <v>10</v>
      </c>
      <c r="Q10" s="57"/>
      <c r="R10" s="91"/>
    </row>
    <row r="11" spans="2:20">
      <c r="P11" s="60" t="s">
        <v>11</v>
      </c>
      <c r="Q11" s="58"/>
      <c r="R11" s="54"/>
    </row>
    <row r="12" spans="2:20">
      <c r="P12" s="60" t="s">
        <v>12</v>
      </c>
      <c r="Q12" s="58"/>
      <c r="R12" s="87"/>
    </row>
    <row r="13" spans="2:20">
      <c r="P13" s="60" t="s">
        <v>13</v>
      </c>
      <c r="Q13" s="58">
        <v>51</v>
      </c>
      <c r="R13" s="54"/>
    </row>
    <row r="14" spans="2:20">
      <c r="P14" s="60" t="s">
        <v>14</v>
      </c>
      <c r="Q14" s="58"/>
      <c r="R14" s="54"/>
    </row>
    <row r="15" spans="2:20">
      <c r="P15" s="60" t="s">
        <v>15</v>
      </c>
      <c r="Q15" s="58"/>
      <c r="R15" s="54"/>
    </row>
    <row r="16" spans="2:20">
      <c r="P16" s="60" t="s">
        <v>16</v>
      </c>
      <c r="Q16" s="58"/>
      <c r="R16" s="87"/>
    </row>
    <row r="17" spans="16:18">
      <c r="P17" s="60" t="s">
        <v>17</v>
      </c>
      <c r="Q17" s="58"/>
      <c r="R17" s="87"/>
    </row>
    <row r="18" spans="16:18">
      <c r="P18" s="60" t="s">
        <v>18</v>
      </c>
      <c r="Q18" s="58"/>
      <c r="R18" s="87"/>
    </row>
    <row r="19" spans="16:18">
      <c r="P19" s="85" t="s">
        <v>19</v>
      </c>
      <c r="Q19" s="86"/>
      <c r="R19" s="87"/>
    </row>
    <row r="20" spans="16:18" ht="13.5" thickBot="1">
      <c r="P20" s="88" t="s">
        <v>20</v>
      </c>
      <c r="Q20" s="89"/>
      <c r="R20" s="90"/>
    </row>
  </sheetData>
  <mergeCells count="5">
    <mergeCell ref="C6:P6"/>
    <mergeCell ref="C2:D2"/>
    <mergeCell ref="C3:F3"/>
    <mergeCell ref="C4:J4"/>
    <mergeCell ref="C5:P5"/>
  </mergeCells>
  <phoneticPr fontId="2" type="noConversion"/>
  <dataValidations count="2">
    <dataValidation type="list" allowBlank="1" showInputMessage="1" showErrorMessage="1" sqref="K7 K10">
      <formula1>Atleta_F</formula1>
    </dataValidation>
    <dataValidation type="list" allowBlank="1" showInputMessage="1" showErrorMessage="1" sqref="C3:F3">
      <formula1>Tipo_Gara</formula1>
    </dataValidation>
  </dataValidations>
  <pageMargins left="0.28999999999999998" right="0.28000000000000003" top="0.31" bottom="0.16" header="0.21" footer="7.0000000000000007E-2"/>
  <pageSetup paperSize="9" orientation="landscape" horizontalDpi="1200" verticalDpi="1200" r:id="rId1"/>
  <headerFooter alignWithMargins="0"/>
  <legacyDrawing r:id="rId2"/>
</worksheet>
</file>

<file path=xl/worksheets/sheet54.xml><?xml version="1.0" encoding="utf-8"?>
<worksheet xmlns="http://schemas.openxmlformats.org/spreadsheetml/2006/main" xmlns:r="http://schemas.openxmlformats.org/officeDocument/2006/relationships">
  <sheetPr codeName="Sheet84" enableFormatConditionsCalculation="0">
    <tabColor indexed="45"/>
    <pageSetUpPr fitToPage="1"/>
  </sheetPr>
  <dimension ref="B1:T20"/>
  <sheetViews>
    <sheetView workbookViewId="0"/>
  </sheetViews>
  <sheetFormatPr defaultRowHeight="12.75"/>
  <cols>
    <col min="1" max="1" width="2.140625" customWidth="1"/>
    <col min="2" max="2" width="31.7109375" customWidth="1"/>
    <col min="3" max="3" width="6.42578125" style="1" customWidth="1"/>
    <col min="4" max="10" width="6.42578125" customWidth="1"/>
    <col min="11" max="11" width="7.28515625" customWidth="1"/>
    <col min="12" max="13" width="6.42578125" customWidth="1"/>
    <col min="14" max="14" width="3.42578125" customWidth="1"/>
    <col min="15" max="15" width="3.5703125" customWidth="1"/>
    <col min="17" max="17" width="9" customWidth="1"/>
    <col min="18" max="18" width="10.85546875" customWidth="1"/>
    <col min="19" max="19" width="1.85546875" customWidth="1"/>
    <col min="20" max="20" width="11.85546875" customWidth="1"/>
  </cols>
  <sheetData>
    <row r="1" spans="2:20" ht="8.25" customHeight="1">
      <c r="C1"/>
    </row>
    <row r="2" spans="2:20">
      <c r="B2" t="s">
        <v>5</v>
      </c>
      <c r="C2" s="346">
        <v>41902</v>
      </c>
      <c r="D2" s="346"/>
      <c r="H2" t="s">
        <v>125</v>
      </c>
      <c r="J2" t="s">
        <v>134</v>
      </c>
      <c r="T2" s="2" t="s">
        <v>121</v>
      </c>
    </row>
    <row r="3" spans="2:20">
      <c r="B3" t="s">
        <v>2</v>
      </c>
      <c r="C3" s="347" t="s">
        <v>158</v>
      </c>
      <c r="D3" s="348"/>
      <c r="E3" s="348"/>
      <c r="F3" s="349"/>
      <c r="G3" s="6"/>
      <c r="H3" s="112">
        <v>300</v>
      </c>
      <c r="I3" s="6"/>
      <c r="J3" s="70">
        <v>30</v>
      </c>
    </row>
    <row r="4" spans="2:20">
      <c r="B4" t="s">
        <v>6</v>
      </c>
      <c r="C4" s="345" t="s">
        <v>373</v>
      </c>
      <c r="D4" s="345"/>
      <c r="E4" s="345"/>
      <c r="F4" s="345"/>
      <c r="G4" s="345"/>
      <c r="H4" s="345"/>
      <c r="I4" s="345"/>
      <c r="J4" s="345"/>
    </row>
    <row r="5" spans="2:20">
      <c r="B5" t="s">
        <v>7</v>
      </c>
      <c r="C5" s="344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</row>
    <row r="6" spans="2:20">
      <c r="B6" t="s">
        <v>79</v>
      </c>
      <c r="C6" s="344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</row>
    <row r="7" spans="2:20" ht="13.5" thickBot="1">
      <c r="C7"/>
    </row>
    <row r="8" spans="2:20" ht="13.5" thickBot="1">
      <c r="B8" s="2" t="s">
        <v>133</v>
      </c>
      <c r="C8" s="2"/>
      <c r="D8" s="2"/>
      <c r="E8" s="2"/>
      <c r="F8" s="2"/>
      <c r="G8" s="2"/>
      <c r="H8" s="2"/>
      <c r="I8" s="2"/>
      <c r="J8" s="2"/>
      <c r="P8" s="59" t="s">
        <v>8</v>
      </c>
      <c r="Q8" s="56" t="s">
        <v>119</v>
      </c>
      <c r="R8" s="55" t="s">
        <v>120</v>
      </c>
    </row>
    <row r="9" spans="2:20" ht="13.5" thickBot="1">
      <c r="B9" s="25" t="s">
        <v>22</v>
      </c>
      <c r="C9" s="11" t="s">
        <v>26</v>
      </c>
      <c r="D9" s="25" t="s">
        <v>25</v>
      </c>
      <c r="E9" s="11" t="s">
        <v>24</v>
      </c>
      <c r="F9" s="25" t="s">
        <v>31</v>
      </c>
      <c r="G9" s="10" t="s">
        <v>34</v>
      </c>
      <c r="H9" s="10" t="s">
        <v>76</v>
      </c>
      <c r="I9" s="11" t="s">
        <v>77</v>
      </c>
      <c r="J9" s="25" t="s">
        <v>32</v>
      </c>
      <c r="K9" s="11" t="s">
        <v>78</v>
      </c>
      <c r="L9" s="8" t="s">
        <v>4</v>
      </c>
      <c r="M9" s="8" t="s">
        <v>30</v>
      </c>
      <c r="P9" s="59" t="s">
        <v>9</v>
      </c>
      <c r="Q9" s="68">
        <v>409</v>
      </c>
      <c r="R9" s="69"/>
    </row>
    <row r="10" spans="2:20" ht="13.5" thickBot="1">
      <c r="B10" s="166" t="s">
        <v>61</v>
      </c>
      <c r="C10" s="167" t="s">
        <v>13</v>
      </c>
      <c r="D10" s="166">
        <v>180</v>
      </c>
      <c r="E10" s="168">
        <v>28</v>
      </c>
      <c r="F10" s="169">
        <v>56.09756097560976</v>
      </c>
      <c r="G10" s="170">
        <v>1</v>
      </c>
      <c r="H10" s="170">
        <v>300</v>
      </c>
      <c r="I10" s="171">
        <v>168.29268292682929</v>
      </c>
      <c r="J10" s="169">
        <v>42.857142857142854</v>
      </c>
      <c r="K10" s="171">
        <v>128.57142857142856</v>
      </c>
      <c r="L10" s="172"/>
      <c r="M10" s="160">
        <v>326.86411149825784</v>
      </c>
      <c r="P10" s="67" t="s">
        <v>10</v>
      </c>
      <c r="Q10" s="57"/>
      <c r="R10" s="91"/>
    </row>
    <row r="11" spans="2:20">
      <c r="P11" s="60" t="s">
        <v>11</v>
      </c>
      <c r="Q11" s="58"/>
      <c r="R11" s="54"/>
    </row>
    <row r="12" spans="2:20">
      <c r="P12" s="60" t="s">
        <v>12</v>
      </c>
      <c r="Q12" s="58"/>
      <c r="R12" s="87"/>
    </row>
    <row r="13" spans="2:20">
      <c r="P13" s="60" t="s">
        <v>13</v>
      </c>
      <c r="Q13" s="58">
        <v>48</v>
      </c>
      <c r="R13" s="54"/>
    </row>
    <row r="14" spans="2:20">
      <c r="P14" s="60" t="s">
        <v>14</v>
      </c>
      <c r="Q14" s="58"/>
      <c r="R14" s="54"/>
    </row>
    <row r="15" spans="2:20">
      <c r="P15" s="60" t="s">
        <v>15</v>
      </c>
      <c r="Q15" s="58"/>
      <c r="R15" s="54"/>
    </row>
    <row r="16" spans="2:20">
      <c r="P16" s="60" t="s">
        <v>16</v>
      </c>
      <c r="Q16" s="58"/>
      <c r="R16" s="87"/>
    </row>
    <row r="17" spans="16:18">
      <c r="P17" s="60" t="s">
        <v>17</v>
      </c>
      <c r="Q17" s="58"/>
      <c r="R17" s="87"/>
    </row>
    <row r="18" spans="16:18">
      <c r="P18" s="60" t="s">
        <v>18</v>
      </c>
      <c r="Q18" s="58"/>
      <c r="R18" s="87"/>
    </row>
    <row r="19" spans="16:18">
      <c r="P19" s="85" t="s">
        <v>19</v>
      </c>
      <c r="Q19" s="86"/>
      <c r="R19" s="87"/>
    </row>
    <row r="20" spans="16:18" ht="13.5" thickBot="1">
      <c r="P20" s="88" t="s">
        <v>20</v>
      </c>
      <c r="Q20" s="89"/>
      <c r="R20" s="90"/>
    </row>
  </sheetData>
  <mergeCells count="5">
    <mergeCell ref="C6:P6"/>
    <mergeCell ref="C2:D2"/>
    <mergeCell ref="C3:F3"/>
    <mergeCell ref="C4:J4"/>
    <mergeCell ref="C5:P5"/>
  </mergeCells>
  <phoneticPr fontId="2" type="noConversion"/>
  <dataValidations count="2">
    <dataValidation type="list" allowBlank="1" showInputMessage="1" showErrorMessage="1" sqref="K7 K10">
      <formula1>Atleta_F</formula1>
    </dataValidation>
    <dataValidation type="list" allowBlank="1" showInputMessage="1" showErrorMessage="1" sqref="C3:F3">
      <formula1>Tipo_Gara</formula1>
    </dataValidation>
  </dataValidations>
  <pageMargins left="0.28999999999999998" right="0.28000000000000003" top="0.31" bottom="0.16" header="0.21" footer="7.0000000000000007E-2"/>
  <pageSetup paperSize="9" orientation="landscape" horizontalDpi="1200" verticalDpi="1200" r:id="rId1"/>
  <headerFooter alignWithMargins="0"/>
  <legacyDrawing r:id="rId2"/>
</worksheet>
</file>

<file path=xl/worksheets/sheet55.xml><?xml version="1.0" encoding="utf-8"?>
<worksheet xmlns="http://schemas.openxmlformats.org/spreadsheetml/2006/main" xmlns:r="http://schemas.openxmlformats.org/officeDocument/2006/relationships">
  <sheetPr codeName="Sheet79" enableFormatConditionsCalculation="0">
    <tabColor indexed="43"/>
    <pageSetUpPr fitToPage="1"/>
  </sheetPr>
  <dimension ref="B1:T20"/>
  <sheetViews>
    <sheetView workbookViewId="0"/>
  </sheetViews>
  <sheetFormatPr defaultRowHeight="12.75"/>
  <cols>
    <col min="1" max="1" width="2.140625" customWidth="1"/>
    <col min="2" max="2" width="31.7109375" customWidth="1"/>
    <col min="3" max="3" width="6.42578125" style="1" customWidth="1"/>
    <col min="4" max="10" width="6.42578125" customWidth="1"/>
    <col min="11" max="11" width="7.28515625" customWidth="1"/>
    <col min="12" max="13" width="6.42578125" customWidth="1"/>
    <col min="14" max="14" width="3.42578125" customWidth="1"/>
    <col min="15" max="15" width="3.5703125" customWidth="1"/>
    <col min="17" max="17" width="9" customWidth="1"/>
    <col min="18" max="18" width="10.85546875" customWidth="1"/>
    <col min="19" max="19" width="1.85546875" customWidth="1"/>
    <col min="20" max="20" width="11.85546875" customWidth="1"/>
  </cols>
  <sheetData>
    <row r="1" spans="2:20" ht="8.25" customHeight="1">
      <c r="C1"/>
    </row>
    <row r="2" spans="2:20">
      <c r="B2" t="s">
        <v>5</v>
      </c>
      <c r="C2" s="346">
        <v>41902</v>
      </c>
      <c r="D2" s="346"/>
      <c r="H2" t="s">
        <v>125</v>
      </c>
      <c r="J2" t="s">
        <v>134</v>
      </c>
      <c r="T2" s="2" t="s">
        <v>121</v>
      </c>
    </row>
    <row r="3" spans="2:20">
      <c r="B3" t="s">
        <v>2</v>
      </c>
      <c r="C3" s="347" t="s">
        <v>156</v>
      </c>
      <c r="D3" s="348"/>
      <c r="E3" s="348"/>
      <c r="F3" s="349"/>
      <c r="G3" s="6"/>
      <c r="H3" s="112">
        <v>100</v>
      </c>
      <c r="I3" s="6"/>
      <c r="J3" s="70">
        <v>10</v>
      </c>
    </row>
    <row r="4" spans="2:20">
      <c r="B4" t="s">
        <v>6</v>
      </c>
      <c r="C4" s="345" t="s">
        <v>367</v>
      </c>
      <c r="D4" s="345"/>
      <c r="E4" s="345"/>
      <c r="F4" s="345"/>
      <c r="G4" s="345"/>
      <c r="H4" s="345"/>
      <c r="I4" s="345"/>
      <c r="J4" s="345"/>
    </row>
    <row r="5" spans="2:20">
      <c r="B5" t="s">
        <v>7</v>
      </c>
      <c r="C5" s="344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</row>
    <row r="6" spans="2:20">
      <c r="B6" t="s">
        <v>79</v>
      </c>
      <c r="C6" s="344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</row>
    <row r="7" spans="2:20" ht="13.5" thickBot="1">
      <c r="C7"/>
    </row>
    <row r="8" spans="2:20" ht="13.5" thickBot="1">
      <c r="B8" s="2" t="s">
        <v>133</v>
      </c>
      <c r="C8" s="2"/>
      <c r="D8" s="2"/>
      <c r="E8" s="2"/>
      <c r="F8" s="2"/>
      <c r="G8" s="2"/>
      <c r="H8" s="2"/>
      <c r="I8" s="2"/>
      <c r="J8" s="2"/>
      <c r="P8" s="59" t="s">
        <v>8</v>
      </c>
      <c r="Q8" s="56" t="s">
        <v>119</v>
      </c>
      <c r="R8" s="55" t="s">
        <v>120</v>
      </c>
    </row>
    <row r="9" spans="2:20" ht="13.5" thickBot="1">
      <c r="B9" s="25" t="s">
        <v>22</v>
      </c>
      <c r="C9" s="11" t="s">
        <v>26</v>
      </c>
      <c r="D9" s="25" t="s">
        <v>25</v>
      </c>
      <c r="E9" s="11" t="s">
        <v>24</v>
      </c>
      <c r="F9" s="25" t="s">
        <v>31</v>
      </c>
      <c r="G9" s="10" t="s">
        <v>34</v>
      </c>
      <c r="H9" s="10" t="s">
        <v>76</v>
      </c>
      <c r="I9" s="11" t="s">
        <v>77</v>
      </c>
      <c r="J9" s="25" t="s">
        <v>32</v>
      </c>
      <c r="K9" s="11" t="s">
        <v>78</v>
      </c>
      <c r="L9" s="8" t="s">
        <v>4</v>
      </c>
      <c r="M9" s="8" t="s">
        <v>30</v>
      </c>
      <c r="P9" s="59" t="s">
        <v>9</v>
      </c>
      <c r="Q9" s="68">
        <v>318</v>
      </c>
      <c r="R9" s="69"/>
    </row>
    <row r="10" spans="2:20">
      <c r="B10" s="33" t="s">
        <v>191</v>
      </c>
      <c r="C10" s="43" t="s">
        <v>13</v>
      </c>
      <c r="D10" s="33">
        <v>78</v>
      </c>
      <c r="E10" s="152">
        <v>19</v>
      </c>
      <c r="F10" s="153">
        <v>75.548589341692789</v>
      </c>
      <c r="G10" s="154">
        <v>5</v>
      </c>
      <c r="H10" s="154">
        <v>100</v>
      </c>
      <c r="I10" s="155">
        <v>75.548589341692789</v>
      </c>
      <c r="J10" s="153">
        <v>65.454545454545453</v>
      </c>
      <c r="K10" s="155">
        <v>65.454545454545453</v>
      </c>
      <c r="L10" s="156"/>
      <c r="M10" s="157">
        <v>151.00313479623824</v>
      </c>
      <c r="P10" s="67" t="s">
        <v>10</v>
      </c>
      <c r="Q10" s="57"/>
      <c r="R10" s="91"/>
    </row>
    <row r="11" spans="2:20">
      <c r="B11" s="34" t="s">
        <v>46</v>
      </c>
      <c r="C11" s="36" t="s">
        <v>15</v>
      </c>
      <c r="D11" s="34">
        <v>121</v>
      </c>
      <c r="E11" s="47">
        <v>19</v>
      </c>
      <c r="F11" s="49">
        <v>62.068965517241381</v>
      </c>
      <c r="G11" s="45">
        <v>1</v>
      </c>
      <c r="H11" s="45">
        <v>100</v>
      </c>
      <c r="I11" s="109">
        <v>62.068965517241374</v>
      </c>
      <c r="J11" s="49">
        <v>67.241379310344826</v>
      </c>
      <c r="K11" s="109">
        <v>67.241379310344826</v>
      </c>
      <c r="L11" s="110"/>
      <c r="M11" s="111">
        <v>139.31034482758619</v>
      </c>
      <c r="P11" s="60" t="s">
        <v>11</v>
      </c>
      <c r="Q11" s="58"/>
      <c r="R11" s="54"/>
    </row>
    <row r="12" spans="2:20">
      <c r="B12" s="34" t="s">
        <v>241</v>
      </c>
      <c r="C12" s="36" t="s">
        <v>16</v>
      </c>
      <c r="D12" s="34">
        <v>210</v>
      </c>
      <c r="E12" s="47">
        <v>18</v>
      </c>
      <c r="F12" s="49">
        <v>34.169278996865202</v>
      </c>
      <c r="G12" s="45">
        <v>4</v>
      </c>
      <c r="H12" s="45">
        <v>100</v>
      </c>
      <c r="I12" s="109">
        <v>34.169278996865202</v>
      </c>
      <c r="J12" s="49">
        <v>37.931034482758619</v>
      </c>
      <c r="K12" s="109">
        <v>37.931034482758619</v>
      </c>
      <c r="L12" s="110"/>
      <c r="M12" s="111">
        <v>82.100313479623821</v>
      </c>
      <c r="P12" s="60" t="s">
        <v>12</v>
      </c>
      <c r="Q12" s="58"/>
      <c r="R12" s="87"/>
    </row>
    <row r="13" spans="2:20" ht="13.5" thickBot="1">
      <c r="B13" s="35" t="s">
        <v>137</v>
      </c>
      <c r="C13" s="37" t="s">
        <v>16</v>
      </c>
      <c r="D13" s="35">
        <v>251</v>
      </c>
      <c r="E13" s="48">
        <v>24</v>
      </c>
      <c r="F13" s="50">
        <v>21.316614420062695</v>
      </c>
      <c r="G13" s="51">
        <v>7</v>
      </c>
      <c r="H13" s="51">
        <v>0</v>
      </c>
      <c r="I13" s="106">
        <v>0</v>
      </c>
      <c r="J13" s="50">
        <v>17.241379310344829</v>
      </c>
      <c r="K13" s="106">
        <v>0</v>
      </c>
      <c r="L13" s="107"/>
      <c r="M13" s="108">
        <v>10</v>
      </c>
      <c r="P13" s="60" t="s">
        <v>13</v>
      </c>
      <c r="Q13" s="58">
        <v>54</v>
      </c>
      <c r="R13" s="54"/>
    </row>
    <row r="14" spans="2:20">
      <c r="P14" s="60" t="s">
        <v>14</v>
      </c>
      <c r="Q14" s="58"/>
      <c r="R14" s="54"/>
    </row>
    <row r="15" spans="2:20">
      <c r="P15" s="60" t="s">
        <v>15</v>
      </c>
      <c r="Q15" s="58">
        <v>57</v>
      </c>
      <c r="R15" s="54"/>
    </row>
    <row r="16" spans="2:20">
      <c r="P16" s="60" t="s">
        <v>16</v>
      </c>
      <c r="Q16" s="58">
        <v>28</v>
      </c>
      <c r="R16" s="87"/>
    </row>
    <row r="17" spans="16:18">
      <c r="P17" s="60" t="s">
        <v>17</v>
      </c>
      <c r="Q17" s="58"/>
      <c r="R17" s="87"/>
    </row>
    <row r="18" spans="16:18">
      <c r="P18" s="60" t="s">
        <v>18</v>
      </c>
      <c r="Q18" s="58"/>
      <c r="R18" s="87"/>
    </row>
    <row r="19" spans="16:18">
      <c r="P19" s="85" t="s">
        <v>19</v>
      </c>
      <c r="Q19" s="86"/>
      <c r="R19" s="87"/>
    </row>
    <row r="20" spans="16:18" ht="13.5" thickBot="1">
      <c r="P20" s="88" t="s">
        <v>20</v>
      </c>
      <c r="Q20" s="89"/>
      <c r="R20" s="90"/>
    </row>
  </sheetData>
  <mergeCells count="5">
    <mergeCell ref="C6:P6"/>
    <mergeCell ref="C2:D2"/>
    <mergeCell ref="C3:F3"/>
    <mergeCell ref="C4:J4"/>
    <mergeCell ref="C5:P5"/>
  </mergeCells>
  <phoneticPr fontId="2" type="noConversion"/>
  <dataValidations count="2">
    <dataValidation type="list" allowBlank="1" showInputMessage="1" showErrorMessage="1" sqref="K7 K10">
      <formula1>Atleta_F</formula1>
    </dataValidation>
    <dataValidation type="list" allowBlank="1" showInputMessage="1" showErrorMessage="1" sqref="C3:F3">
      <formula1>Tipo_Gara</formula1>
    </dataValidation>
  </dataValidations>
  <pageMargins left="0.28999999999999998" right="0.28000000000000003" top="0.31" bottom="0.16" header="0.21" footer="7.0000000000000007E-2"/>
  <pageSetup paperSize="9" orientation="landscape" horizontalDpi="1200" verticalDpi="1200" r:id="rId1"/>
  <headerFooter alignWithMargins="0"/>
  <legacyDrawing r:id="rId2"/>
</worksheet>
</file>

<file path=xl/worksheets/sheet56.xml><?xml version="1.0" encoding="utf-8"?>
<worksheet xmlns="http://schemas.openxmlformats.org/spreadsheetml/2006/main" xmlns:r="http://schemas.openxmlformats.org/officeDocument/2006/relationships">
  <sheetPr codeName="Sheet80" enableFormatConditionsCalculation="0">
    <tabColor indexed="11"/>
    <pageSetUpPr fitToPage="1"/>
  </sheetPr>
  <dimension ref="B1:T20"/>
  <sheetViews>
    <sheetView workbookViewId="0"/>
  </sheetViews>
  <sheetFormatPr defaultRowHeight="12.75"/>
  <cols>
    <col min="1" max="1" width="2.140625" customWidth="1"/>
    <col min="2" max="2" width="31.7109375" customWidth="1"/>
    <col min="3" max="3" width="6.42578125" style="1" customWidth="1"/>
    <col min="4" max="10" width="6.42578125" customWidth="1"/>
    <col min="11" max="11" width="7.28515625" customWidth="1"/>
    <col min="12" max="13" width="6.42578125" customWidth="1"/>
    <col min="14" max="14" width="3.42578125" customWidth="1"/>
    <col min="15" max="15" width="3.5703125" customWidth="1"/>
    <col min="17" max="17" width="9" customWidth="1"/>
    <col min="18" max="18" width="10.85546875" customWidth="1"/>
    <col min="19" max="19" width="1.85546875" customWidth="1"/>
    <col min="20" max="20" width="11.85546875" customWidth="1"/>
  </cols>
  <sheetData>
    <row r="1" spans="2:20" ht="8.25" customHeight="1">
      <c r="C1"/>
    </row>
    <row r="2" spans="2:20">
      <c r="B2" t="s">
        <v>5</v>
      </c>
      <c r="C2" s="346">
        <v>41903</v>
      </c>
      <c r="D2" s="346"/>
      <c r="H2" t="s">
        <v>125</v>
      </c>
      <c r="J2" t="s">
        <v>134</v>
      </c>
      <c r="T2" s="2" t="s">
        <v>121</v>
      </c>
    </row>
    <row r="3" spans="2:20">
      <c r="B3" t="s">
        <v>2</v>
      </c>
      <c r="C3" s="347" t="s">
        <v>157</v>
      </c>
      <c r="D3" s="348"/>
      <c r="E3" s="348"/>
      <c r="F3" s="349"/>
      <c r="G3" s="6"/>
      <c r="H3" s="112">
        <v>180</v>
      </c>
      <c r="I3" s="6"/>
      <c r="J3" s="70">
        <v>18</v>
      </c>
    </row>
    <row r="4" spans="2:20">
      <c r="B4" t="s">
        <v>6</v>
      </c>
      <c r="C4" s="345" t="s">
        <v>367</v>
      </c>
      <c r="D4" s="345"/>
      <c r="E4" s="345"/>
      <c r="F4" s="345"/>
      <c r="G4" s="345"/>
      <c r="H4" s="345"/>
      <c r="I4" s="345"/>
      <c r="J4" s="345"/>
    </row>
    <row r="5" spans="2:20">
      <c r="B5" t="s">
        <v>7</v>
      </c>
      <c r="C5" s="344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</row>
    <row r="6" spans="2:20">
      <c r="B6" t="s">
        <v>79</v>
      </c>
      <c r="C6" s="344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</row>
    <row r="7" spans="2:20" ht="13.5" thickBot="1">
      <c r="C7"/>
    </row>
    <row r="8" spans="2:20" ht="13.5" thickBot="1">
      <c r="B8" s="2" t="s">
        <v>133</v>
      </c>
      <c r="C8" s="2"/>
      <c r="D8" s="2"/>
      <c r="E8" s="2"/>
      <c r="F8" s="2"/>
      <c r="G8" s="2"/>
      <c r="H8" s="2"/>
      <c r="I8" s="2"/>
      <c r="J8" s="2"/>
      <c r="P8" s="59" t="s">
        <v>8</v>
      </c>
      <c r="Q8" s="56" t="s">
        <v>119</v>
      </c>
      <c r="R8" s="55" t="s">
        <v>120</v>
      </c>
    </row>
    <row r="9" spans="2:20" ht="13.5" thickBot="1">
      <c r="B9" s="25" t="s">
        <v>22</v>
      </c>
      <c r="C9" s="11" t="s">
        <v>26</v>
      </c>
      <c r="D9" s="25" t="s">
        <v>25</v>
      </c>
      <c r="E9" s="11" t="s">
        <v>24</v>
      </c>
      <c r="F9" s="25" t="s">
        <v>31</v>
      </c>
      <c r="G9" s="10" t="s">
        <v>34</v>
      </c>
      <c r="H9" s="10" t="s">
        <v>76</v>
      </c>
      <c r="I9" s="11" t="s">
        <v>77</v>
      </c>
      <c r="J9" s="25" t="s">
        <v>32</v>
      </c>
      <c r="K9" s="11" t="s">
        <v>78</v>
      </c>
      <c r="L9" s="8" t="s">
        <v>4</v>
      </c>
      <c r="M9" s="8" t="s">
        <v>30</v>
      </c>
      <c r="P9" s="59" t="s">
        <v>9</v>
      </c>
      <c r="Q9" s="68">
        <v>306</v>
      </c>
      <c r="R9" s="69">
        <v>36</v>
      </c>
    </row>
    <row r="10" spans="2:20">
      <c r="B10" s="33" t="s">
        <v>167</v>
      </c>
      <c r="C10" s="43" t="s">
        <v>229</v>
      </c>
      <c r="D10" s="33">
        <v>18</v>
      </c>
      <c r="E10" s="152">
        <v>3</v>
      </c>
      <c r="F10" s="153">
        <v>51.351351351351347</v>
      </c>
      <c r="G10" s="154">
        <v>8</v>
      </c>
      <c r="H10" s="154">
        <v>0</v>
      </c>
      <c r="I10" s="155">
        <v>0</v>
      </c>
      <c r="J10" s="153">
        <v>62.5</v>
      </c>
      <c r="K10" s="155">
        <v>0</v>
      </c>
      <c r="L10" s="156">
        <v>22.5</v>
      </c>
      <c r="M10" s="157">
        <v>40.5</v>
      </c>
      <c r="P10" s="67" t="s">
        <v>10</v>
      </c>
      <c r="Q10" s="57">
        <v>12</v>
      </c>
      <c r="R10" s="91"/>
    </row>
    <row r="11" spans="2:20">
      <c r="B11" s="34" t="s">
        <v>63</v>
      </c>
      <c r="C11" s="36" t="s">
        <v>14</v>
      </c>
      <c r="D11" s="34">
        <v>41</v>
      </c>
      <c r="E11" s="47">
        <v>10</v>
      </c>
      <c r="F11" s="49">
        <v>86.644951140065146</v>
      </c>
      <c r="G11" s="45">
        <v>5</v>
      </c>
      <c r="H11" s="45">
        <v>180</v>
      </c>
      <c r="I11" s="109">
        <v>155.96091205211727</v>
      </c>
      <c r="J11" s="49">
        <v>85.294117647058826</v>
      </c>
      <c r="K11" s="109">
        <v>153.52941176470588</v>
      </c>
      <c r="L11" s="110"/>
      <c r="M11" s="111">
        <v>327.49032381682315</v>
      </c>
      <c r="P11" s="60" t="s">
        <v>11</v>
      </c>
      <c r="Q11" s="58"/>
      <c r="R11" s="54"/>
    </row>
    <row r="12" spans="2:20">
      <c r="B12" s="34" t="s">
        <v>169</v>
      </c>
      <c r="C12" s="36" t="s">
        <v>13</v>
      </c>
      <c r="D12" s="34">
        <v>97</v>
      </c>
      <c r="E12" s="47">
        <v>26</v>
      </c>
      <c r="F12" s="49">
        <v>68.403908794788265</v>
      </c>
      <c r="G12" s="45">
        <v>3</v>
      </c>
      <c r="H12" s="45">
        <v>180</v>
      </c>
      <c r="I12" s="109">
        <v>123.12703583061888</v>
      </c>
      <c r="J12" s="49">
        <v>59.375</v>
      </c>
      <c r="K12" s="109">
        <v>106.875</v>
      </c>
      <c r="L12" s="110"/>
      <c r="M12" s="111">
        <v>248.00203583061887</v>
      </c>
      <c r="P12" s="60" t="s">
        <v>12</v>
      </c>
      <c r="Q12" s="58">
        <v>34</v>
      </c>
      <c r="R12" s="87"/>
    </row>
    <row r="13" spans="2:20">
      <c r="B13" s="34" t="s">
        <v>191</v>
      </c>
      <c r="C13" s="36" t="s">
        <v>13</v>
      </c>
      <c r="D13" s="34">
        <v>114</v>
      </c>
      <c r="E13" s="47">
        <v>33</v>
      </c>
      <c r="F13" s="49">
        <v>62.866449511400646</v>
      </c>
      <c r="G13" s="45">
        <v>10</v>
      </c>
      <c r="H13" s="45">
        <v>0</v>
      </c>
      <c r="I13" s="109">
        <v>0</v>
      </c>
      <c r="J13" s="49">
        <v>48.4375</v>
      </c>
      <c r="K13" s="109">
        <v>0</v>
      </c>
      <c r="L13" s="110"/>
      <c r="M13" s="111">
        <v>18</v>
      </c>
      <c r="P13" s="60" t="s">
        <v>13</v>
      </c>
      <c r="Q13" s="58">
        <v>63</v>
      </c>
      <c r="R13" s="54">
        <v>7</v>
      </c>
    </row>
    <row r="14" spans="2:20">
      <c r="B14" s="34" t="s">
        <v>46</v>
      </c>
      <c r="C14" s="36" t="s">
        <v>15</v>
      </c>
      <c r="D14" s="34">
        <v>138</v>
      </c>
      <c r="E14" s="47">
        <v>22</v>
      </c>
      <c r="F14" s="49">
        <v>55.048859934853425</v>
      </c>
      <c r="G14" s="45">
        <v>3</v>
      </c>
      <c r="H14" s="45">
        <v>180</v>
      </c>
      <c r="I14" s="109">
        <v>99.087947882736174</v>
      </c>
      <c r="J14" s="49">
        <v>63.333333333333329</v>
      </c>
      <c r="K14" s="109">
        <v>114</v>
      </c>
      <c r="L14" s="110"/>
      <c r="M14" s="111">
        <v>231.08794788273616</v>
      </c>
      <c r="P14" s="60" t="s">
        <v>14</v>
      </c>
      <c r="Q14" s="58">
        <v>67</v>
      </c>
      <c r="R14" s="54"/>
    </row>
    <row r="15" spans="2:20">
      <c r="B15" s="34" t="s">
        <v>170</v>
      </c>
      <c r="C15" s="36" t="s">
        <v>13</v>
      </c>
      <c r="D15" s="34">
        <v>140</v>
      </c>
      <c r="E15" s="47">
        <v>39</v>
      </c>
      <c r="F15" s="49">
        <v>54.397394136807819</v>
      </c>
      <c r="G15" s="45">
        <v>3</v>
      </c>
      <c r="H15" s="45">
        <v>180</v>
      </c>
      <c r="I15" s="109">
        <v>97.915309446254071</v>
      </c>
      <c r="J15" s="49">
        <v>39.0625</v>
      </c>
      <c r="K15" s="109">
        <v>70.3125</v>
      </c>
      <c r="L15" s="110"/>
      <c r="M15" s="111">
        <v>186.22780944625407</v>
      </c>
      <c r="P15" s="60" t="s">
        <v>15</v>
      </c>
      <c r="Q15" s="58">
        <v>59</v>
      </c>
      <c r="R15" s="54"/>
    </row>
    <row r="16" spans="2:20">
      <c r="B16" s="34" t="s">
        <v>186</v>
      </c>
      <c r="C16" s="36" t="s">
        <v>10</v>
      </c>
      <c r="D16" s="34">
        <v>199</v>
      </c>
      <c r="E16" s="47">
        <v>12</v>
      </c>
      <c r="F16" s="49">
        <v>35.179153094462542</v>
      </c>
      <c r="G16" s="45">
        <v>2</v>
      </c>
      <c r="H16" s="45">
        <v>180</v>
      </c>
      <c r="I16" s="109">
        <v>63.322475570032573</v>
      </c>
      <c r="J16" s="49">
        <v>7.6923076923076925</v>
      </c>
      <c r="K16" s="109">
        <v>13.846153846153847</v>
      </c>
      <c r="L16" s="110"/>
      <c r="M16" s="111">
        <v>95.16862941618642</v>
      </c>
      <c r="P16" s="60" t="s">
        <v>16</v>
      </c>
      <c r="Q16" s="58">
        <v>33</v>
      </c>
      <c r="R16" s="87"/>
    </row>
    <row r="17" spans="2:18">
      <c r="B17" s="34" t="s">
        <v>241</v>
      </c>
      <c r="C17" s="36" t="s">
        <v>16</v>
      </c>
      <c r="D17" s="34">
        <v>202</v>
      </c>
      <c r="E17" s="47">
        <v>13</v>
      </c>
      <c r="F17" s="49">
        <v>34.201954397394132</v>
      </c>
      <c r="G17" s="45">
        <v>3</v>
      </c>
      <c r="H17" s="45">
        <v>180</v>
      </c>
      <c r="I17" s="109">
        <v>61.56351791530944</v>
      </c>
      <c r="J17" s="49">
        <v>61.764705882352942</v>
      </c>
      <c r="K17" s="109">
        <v>111.1764705882353</v>
      </c>
      <c r="L17" s="110"/>
      <c r="M17" s="111">
        <v>190.73998850354474</v>
      </c>
      <c r="P17" s="60" t="s">
        <v>17</v>
      </c>
      <c r="Q17" s="58"/>
      <c r="R17" s="87"/>
    </row>
    <row r="18" spans="2:18" ht="13.5" thickBot="1">
      <c r="B18" s="35" t="s">
        <v>137</v>
      </c>
      <c r="C18" s="37" t="s">
        <v>16</v>
      </c>
      <c r="D18" s="35">
        <v>259</v>
      </c>
      <c r="E18" s="48">
        <v>20</v>
      </c>
      <c r="F18" s="50">
        <v>15.635179153094461</v>
      </c>
      <c r="G18" s="51">
        <v>6</v>
      </c>
      <c r="H18" s="51">
        <v>0</v>
      </c>
      <c r="I18" s="106">
        <v>0</v>
      </c>
      <c r="J18" s="50">
        <v>41.17647058823529</v>
      </c>
      <c r="K18" s="106">
        <v>0</v>
      </c>
      <c r="L18" s="107"/>
      <c r="M18" s="108">
        <v>18</v>
      </c>
      <c r="P18" s="60" t="s">
        <v>18</v>
      </c>
      <c r="Q18" s="58"/>
      <c r="R18" s="87"/>
    </row>
    <row r="19" spans="2:18">
      <c r="P19" s="85" t="s">
        <v>19</v>
      </c>
      <c r="Q19" s="86"/>
      <c r="R19" s="87"/>
    </row>
    <row r="20" spans="2:18" ht="13.5" thickBot="1">
      <c r="P20" s="88" t="s">
        <v>20</v>
      </c>
      <c r="Q20" s="89"/>
      <c r="R20" s="90"/>
    </row>
  </sheetData>
  <mergeCells count="5">
    <mergeCell ref="C6:P6"/>
    <mergeCell ref="C2:D2"/>
    <mergeCell ref="C3:F3"/>
    <mergeCell ref="C4:J4"/>
    <mergeCell ref="C5:P5"/>
  </mergeCells>
  <phoneticPr fontId="2" type="noConversion"/>
  <dataValidations count="2">
    <dataValidation type="list" allowBlank="1" showInputMessage="1" showErrorMessage="1" sqref="K7 K10:K12">
      <formula1>Atleta_F</formula1>
    </dataValidation>
    <dataValidation type="list" allowBlank="1" showInputMessage="1" showErrorMessage="1" sqref="C3:F3">
      <formula1>Tipo_Gara</formula1>
    </dataValidation>
  </dataValidations>
  <pageMargins left="0.28999999999999998" right="0.28000000000000003" top="0.31" bottom="0.16" header="0.21" footer="7.0000000000000007E-2"/>
  <pageSetup paperSize="9" orientation="landscape" horizontalDpi="1200" verticalDpi="1200" r:id="rId1"/>
  <headerFooter alignWithMargins="0"/>
  <legacyDrawing r:id="rId2"/>
</worksheet>
</file>

<file path=xl/worksheets/sheet57.xml><?xml version="1.0" encoding="utf-8"?>
<worksheet xmlns="http://schemas.openxmlformats.org/spreadsheetml/2006/main" xmlns:r="http://schemas.openxmlformats.org/officeDocument/2006/relationships">
  <sheetPr codeName="Sheet83" enableFormatConditionsCalculation="0">
    <tabColor indexed="43"/>
    <pageSetUpPr fitToPage="1"/>
  </sheetPr>
  <dimension ref="B1:T20"/>
  <sheetViews>
    <sheetView workbookViewId="0">
      <selection activeCell="X32" activeCellId="1" sqref="A1 X32"/>
    </sheetView>
  </sheetViews>
  <sheetFormatPr defaultRowHeight="12.75"/>
  <cols>
    <col min="1" max="1" width="2.140625" customWidth="1"/>
    <col min="2" max="2" width="31.7109375" customWidth="1"/>
    <col min="3" max="3" width="6.42578125" style="1" customWidth="1"/>
    <col min="4" max="10" width="6.42578125" customWidth="1"/>
    <col min="11" max="11" width="7.28515625" customWidth="1"/>
    <col min="12" max="13" width="6.42578125" customWidth="1"/>
    <col min="14" max="14" width="3.42578125" customWidth="1"/>
    <col min="15" max="15" width="3.5703125" customWidth="1"/>
    <col min="17" max="17" width="9" customWidth="1"/>
    <col min="18" max="18" width="10.85546875" customWidth="1"/>
    <col min="19" max="19" width="1.85546875" customWidth="1"/>
    <col min="20" max="20" width="11.85546875" customWidth="1"/>
  </cols>
  <sheetData>
    <row r="1" spans="2:20" ht="8.25" customHeight="1">
      <c r="C1"/>
    </row>
    <row r="2" spans="2:20">
      <c r="B2" t="s">
        <v>5</v>
      </c>
      <c r="C2" s="346">
        <v>41903</v>
      </c>
      <c r="D2" s="346"/>
      <c r="H2" t="s">
        <v>125</v>
      </c>
      <c r="J2" t="s">
        <v>134</v>
      </c>
      <c r="T2" s="2" t="s">
        <v>121</v>
      </c>
    </row>
    <row r="3" spans="2:20">
      <c r="B3" t="s">
        <v>2</v>
      </c>
      <c r="C3" s="347" t="s">
        <v>156</v>
      </c>
      <c r="D3" s="348"/>
      <c r="E3" s="348"/>
      <c r="F3" s="349"/>
      <c r="G3" s="6"/>
      <c r="H3" s="112">
        <v>100</v>
      </c>
      <c r="I3" s="6"/>
      <c r="J3" s="70">
        <v>10</v>
      </c>
    </row>
    <row r="4" spans="2:20">
      <c r="B4" t="s">
        <v>6</v>
      </c>
      <c r="C4" s="345" t="s">
        <v>368</v>
      </c>
      <c r="D4" s="345"/>
      <c r="E4" s="345"/>
      <c r="F4" s="345"/>
      <c r="G4" s="345"/>
      <c r="H4" s="345"/>
      <c r="I4" s="345"/>
      <c r="J4" s="345"/>
    </row>
    <row r="5" spans="2:20">
      <c r="B5" t="s">
        <v>7</v>
      </c>
      <c r="C5" s="344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</row>
    <row r="6" spans="2:20">
      <c r="B6" t="s">
        <v>79</v>
      </c>
      <c r="C6" s="344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</row>
    <row r="7" spans="2:20" ht="13.5" thickBot="1">
      <c r="C7"/>
    </row>
    <row r="8" spans="2:20" ht="13.5" thickBot="1">
      <c r="B8" s="2" t="s">
        <v>133</v>
      </c>
      <c r="C8" s="2"/>
      <c r="D8" s="2"/>
      <c r="E8" s="2"/>
      <c r="F8" s="2"/>
      <c r="G8" s="2"/>
      <c r="H8" s="2"/>
      <c r="I8" s="2"/>
      <c r="J8" s="2"/>
      <c r="P8" s="59" t="s">
        <v>8</v>
      </c>
      <c r="Q8" s="56" t="s">
        <v>119</v>
      </c>
      <c r="R8" s="55" t="s">
        <v>120</v>
      </c>
    </row>
    <row r="9" spans="2:20" ht="13.5" thickBot="1">
      <c r="B9" s="25" t="s">
        <v>22</v>
      </c>
      <c r="C9" s="11" t="s">
        <v>26</v>
      </c>
      <c r="D9" s="25" t="s">
        <v>25</v>
      </c>
      <c r="E9" s="11" t="s">
        <v>24</v>
      </c>
      <c r="F9" s="25" t="s">
        <v>31</v>
      </c>
      <c r="G9" s="10" t="s">
        <v>34</v>
      </c>
      <c r="H9" s="10" t="s">
        <v>76</v>
      </c>
      <c r="I9" s="11" t="s">
        <v>77</v>
      </c>
      <c r="J9" s="25" t="s">
        <v>32</v>
      </c>
      <c r="K9" s="11" t="s">
        <v>78</v>
      </c>
      <c r="L9" s="8" t="s">
        <v>4</v>
      </c>
      <c r="M9" s="8" t="s">
        <v>30</v>
      </c>
      <c r="P9" s="59" t="s">
        <v>9</v>
      </c>
      <c r="Q9" s="68">
        <v>43</v>
      </c>
      <c r="R9" s="69"/>
    </row>
    <row r="10" spans="2:20" ht="13.5" thickBot="1">
      <c r="B10" s="166" t="s">
        <v>60</v>
      </c>
      <c r="C10" s="167" t="s">
        <v>12</v>
      </c>
      <c r="D10" s="166">
        <v>13</v>
      </c>
      <c r="E10" s="168">
        <v>2</v>
      </c>
      <c r="F10" s="169">
        <v>70.454545454545453</v>
      </c>
      <c r="G10" s="170">
        <v>1</v>
      </c>
      <c r="H10" s="170">
        <v>100</v>
      </c>
      <c r="I10" s="171">
        <v>70.454545454545453</v>
      </c>
      <c r="J10" s="169">
        <v>66.666666666666657</v>
      </c>
      <c r="K10" s="171">
        <v>66.666666666666657</v>
      </c>
      <c r="L10" s="172">
        <v>25</v>
      </c>
      <c r="M10" s="160">
        <v>172.12121212121212</v>
      </c>
      <c r="P10" s="67" t="s">
        <v>10</v>
      </c>
      <c r="Q10" s="57"/>
      <c r="R10" s="91"/>
    </row>
    <row r="11" spans="2:20">
      <c r="P11" s="60" t="s">
        <v>11</v>
      </c>
      <c r="Q11" s="58"/>
      <c r="R11" s="54"/>
    </row>
    <row r="12" spans="2:20">
      <c r="P12" s="60" t="s">
        <v>12</v>
      </c>
      <c r="Q12" s="58">
        <v>5</v>
      </c>
      <c r="R12" s="87"/>
    </row>
    <row r="13" spans="2:20">
      <c r="P13" s="60" t="s">
        <v>13</v>
      </c>
      <c r="Q13" s="58"/>
      <c r="R13" s="54"/>
    </row>
    <row r="14" spans="2:20">
      <c r="P14" s="60" t="s">
        <v>14</v>
      </c>
      <c r="Q14" s="58"/>
      <c r="R14" s="54"/>
    </row>
    <row r="15" spans="2:20">
      <c r="P15" s="60" t="s">
        <v>15</v>
      </c>
      <c r="Q15" s="58"/>
      <c r="R15" s="54"/>
    </row>
    <row r="16" spans="2:20">
      <c r="P16" s="60" t="s">
        <v>16</v>
      </c>
      <c r="Q16" s="58"/>
      <c r="R16" s="87"/>
    </row>
    <row r="17" spans="16:18">
      <c r="P17" s="60" t="s">
        <v>17</v>
      </c>
      <c r="Q17" s="58"/>
      <c r="R17" s="87"/>
    </row>
    <row r="18" spans="16:18">
      <c r="P18" s="60" t="s">
        <v>18</v>
      </c>
      <c r="Q18" s="58"/>
      <c r="R18" s="87"/>
    </row>
    <row r="19" spans="16:18">
      <c r="P19" s="85" t="s">
        <v>19</v>
      </c>
      <c r="Q19" s="86"/>
      <c r="R19" s="87"/>
    </row>
    <row r="20" spans="16:18" ht="13.5" thickBot="1">
      <c r="P20" s="88" t="s">
        <v>20</v>
      </c>
      <c r="Q20" s="89"/>
      <c r="R20" s="90"/>
    </row>
  </sheetData>
  <mergeCells count="5">
    <mergeCell ref="C6:P6"/>
    <mergeCell ref="C2:D2"/>
    <mergeCell ref="C3:F3"/>
    <mergeCell ref="C4:J4"/>
    <mergeCell ref="C5:P5"/>
  </mergeCells>
  <phoneticPr fontId="2" type="noConversion"/>
  <dataValidations disablePrompts="1" count="2">
    <dataValidation type="list" allowBlank="1" showInputMessage="1" showErrorMessage="1" sqref="K7 K10">
      <formula1>Atleta_F</formula1>
    </dataValidation>
    <dataValidation type="list" allowBlank="1" showInputMessage="1" showErrorMessage="1" sqref="C3:F3">
      <formula1>Tipo_Gara</formula1>
    </dataValidation>
  </dataValidations>
  <pageMargins left="0.28999999999999998" right="0.28000000000000003" top="0.31" bottom="0.16" header="0.21" footer="7.0000000000000007E-2"/>
  <pageSetup paperSize="9" orientation="landscape" horizontalDpi="1200" verticalDpi="1200" r:id="rId1"/>
  <headerFooter alignWithMargins="0"/>
  <legacyDrawing r:id="rId2"/>
</worksheet>
</file>

<file path=xl/worksheets/sheet58.xml><?xml version="1.0" encoding="utf-8"?>
<worksheet xmlns="http://schemas.openxmlformats.org/spreadsheetml/2006/main" xmlns:r="http://schemas.openxmlformats.org/officeDocument/2006/relationships">
  <sheetPr codeName="Sheet82" enableFormatConditionsCalculation="0">
    <tabColor indexed="11"/>
    <pageSetUpPr fitToPage="1"/>
  </sheetPr>
  <dimension ref="B1:T33"/>
  <sheetViews>
    <sheetView workbookViewId="0">
      <selection activeCell="U6" sqref="U6"/>
    </sheetView>
  </sheetViews>
  <sheetFormatPr defaultRowHeight="12.75"/>
  <cols>
    <col min="1" max="1" width="2.140625" customWidth="1"/>
    <col min="2" max="2" width="31.7109375" customWidth="1"/>
    <col min="3" max="3" width="6.42578125" style="1" customWidth="1"/>
    <col min="4" max="10" width="6.42578125" customWidth="1"/>
    <col min="11" max="11" width="7.28515625" customWidth="1"/>
    <col min="12" max="13" width="6.42578125" customWidth="1"/>
    <col min="14" max="14" width="3.42578125" customWidth="1"/>
    <col min="15" max="15" width="3.5703125" customWidth="1"/>
    <col min="17" max="17" width="9" customWidth="1"/>
    <col min="18" max="18" width="10.85546875" customWidth="1"/>
    <col min="19" max="19" width="1.85546875" customWidth="1"/>
    <col min="20" max="20" width="11.85546875" customWidth="1"/>
  </cols>
  <sheetData>
    <row r="1" spans="2:20" ht="8.25" customHeight="1">
      <c r="C1"/>
    </row>
    <row r="2" spans="2:20">
      <c r="B2" t="s">
        <v>5</v>
      </c>
      <c r="C2" s="346">
        <v>41903</v>
      </c>
      <c r="D2" s="346"/>
      <c r="H2" t="s">
        <v>125</v>
      </c>
      <c r="J2" t="s">
        <v>134</v>
      </c>
      <c r="T2" s="2" t="s">
        <v>121</v>
      </c>
    </row>
    <row r="3" spans="2:20">
      <c r="B3" t="s">
        <v>2</v>
      </c>
      <c r="C3" s="347" t="s">
        <v>157</v>
      </c>
      <c r="D3" s="348"/>
      <c r="E3" s="348"/>
      <c r="F3" s="349"/>
      <c r="G3" s="6"/>
      <c r="H3" s="112">
        <v>180</v>
      </c>
      <c r="I3" s="6"/>
      <c r="J3" s="70">
        <v>18</v>
      </c>
    </row>
    <row r="4" spans="2:20">
      <c r="B4" t="s">
        <v>6</v>
      </c>
      <c r="C4" s="345" t="s">
        <v>368</v>
      </c>
      <c r="D4" s="345"/>
      <c r="E4" s="345"/>
      <c r="F4" s="345"/>
      <c r="G4" s="345"/>
      <c r="H4" s="345"/>
      <c r="I4" s="345"/>
      <c r="J4" s="345"/>
    </row>
    <row r="5" spans="2:20">
      <c r="B5" t="s">
        <v>7</v>
      </c>
      <c r="C5" s="344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</row>
    <row r="6" spans="2:20">
      <c r="B6" t="s">
        <v>79</v>
      </c>
      <c r="C6" s="344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</row>
    <row r="7" spans="2:20" ht="13.5" thickBot="1">
      <c r="C7"/>
    </row>
    <row r="8" spans="2:20" ht="13.5" thickBot="1">
      <c r="B8" s="2" t="s">
        <v>133</v>
      </c>
      <c r="C8" s="2"/>
      <c r="D8" s="2"/>
      <c r="E8" s="2"/>
      <c r="F8" s="2"/>
      <c r="G8" s="2"/>
      <c r="H8" s="2"/>
      <c r="I8" s="2"/>
      <c r="J8" s="2"/>
      <c r="P8" s="59" t="s">
        <v>8</v>
      </c>
      <c r="Q8" s="56" t="s">
        <v>119</v>
      </c>
      <c r="R8" s="55" t="s">
        <v>120</v>
      </c>
    </row>
    <row r="9" spans="2:20" ht="13.5" thickBot="1">
      <c r="B9" s="25" t="s">
        <v>22</v>
      </c>
      <c r="C9" s="11" t="s">
        <v>26</v>
      </c>
      <c r="D9" s="25" t="s">
        <v>25</v>
      </c>
      <c r="E9" s="11" t="s">
        <v>24</v>
      </c>
      <c r="F9" s="25" t="s">
        <v>31</v>
      </c>
      <c r="G9" s="10" t="s">
        <v>34</v>
      </c>
      <c r="H9" s="10" t="s">
        <v>76</v>
      </c>
      <c r="I9" s="11" t="s">
        <v>77</v>
      </c>
      <c r="J9" s="25" t="s">
        <v>32</v>
      </c>
      <c r="K9" s="11" t="s">
        <v>78</v>
      </c>
      <c r="L9" s="8" t="s">
        <v>4</v>
      </c>
      <c r="M9" s="8" t="s">
        <v>30</v>
      </c>
      <c r="P9" s="59" t="s">
        <v>9</v>
      </c>
      <c r="Q9" s="68">
        <v>156</v>
      </c>
      <c r="R9" s="69"/>
    </row>
    <row r="10" spans="2:20">
      <c r="B10" s="33" t="s">
        <v>193</v>
      </c>
      <c r="C10" s="43" t="s">
        <v>12</v>
      </c>
      <c r="D10" s="33">
        <v>10</v>
      </c>
      <c r="E10" s="152">
        <v>3</v>
      </c>
      <c r="F10" s="153">
        <v>93.630573248407643</v>
      </c>
      <c r="G10" s="154">
        <v>6</v>
      </c>
      <c r="H10" s="154">
        <v>180</v>
      </c>
      <c r="I10" s="155">
        <v>168.53503184713375</v>
      </c>
      <c r="J10" s="153">
        <v>86.36363636363636</v>
      </c>
      <c r="K10" s="155">
        <v>155.45454545454544</v>
      </c>
      <c r="L10" s="156">
        <v>45</v>
      </c>
      <c r="M10" s="157">
        <v>386.98957730167922</v>
      </c>
      <c r="P10" s="67" t="s">
        <v>10</v>
      </c>
      <c r="Q10" s="57"/>
      <c r="R10" s="91"/>
    </row>
    <row r="11" spans="2:20">
      <c r="B11" s="34" t="s">
        <v>54</v>
      </c>
      <c r="C11" s="36" t="s">
        <v>14</v>
      </c>
      <c r="D11" s="34">
        <v>18</v>
      </c>
      <c r="E11" s="47">
        <v>3</v>
      </c>
      <c r="F11" s="49">
        <v>88.535031847133766</v>
      </c>
      <c r="G11" s="45">
        <v>6</v>
      </c>
      <c r="H11" s="45">
        <v>180</v>
      </c>
      <c r="I11" s="109">
        <v>159.36305732484078</v>
      </c>
      <c r="J11" s="49">
        <v>88.888888888888886</v>
      </c>
      <c r="K11" s="109">
        <v>160</v>
      </c>
      <c r="L11" s="110">
        <v>45</v>
      </c>
      <c r="M11" s="111">
        <v>382.36305732484078</v>
      </c>
      <c r="P11" s="60" t="s">
        <v>11</v>
      </c>
      <c r="Q11" s="58">
        <v>12</v>
      </c>
      <c r="R11" s="54"/>
    </row>
    <row r="12" spans="2:20">
      <c r="B12" s="34" t="s">
        <v>66</v>
      </c>
      <c r="C12" s="36" t="s">
        <v>15</v>
      </c>
      <c r="D12" s="34">
        <v>33</v>
      </c>
      <c r="E12" s="47">
        <v>8</v>
      </c>
      <c r="F12" s="49">
        <v>78.98089171974523</v>
      </c>
      <c r="G12" s="45">
        <v>5</v>
      </c>
      <c r="H12" s="45">
        <v>180</v>
      </c>
      <c r="I12" s="109">
        <v>142.16560509554142</v>
      </c>
      <c r="J12" s="49">
        <v>78.94736842105263</v>
      </c>
      <c r="K12" s="109">
        <v>142.10526315789474</v>
      </c>
      <c r="L12" s="110"/>
      <c r="M12" s="111">
        <v>302.27086825343616</v>
      </c>
      <c r="P12" s="60" t="s">
        <v>12</v>
      </c>
      <c r="Q12" s="58">
        <v>21</v>
      </c>
      <c r="R12" s="87"/>
    </row>
    <row r="13" spans="2:20">
      <c r="B13" s="34" t="s">
        <v>48</v>
      </c>
      <c r="C13" s="36" t="s">
        <v>17</v>
      </c>
      <c r="D13" s="34">
        <v>56</v>
      </c>
      <c r="E13" s="47">
        <v>2</v>
      </c>
      <c r="F13" s="49">
        <v>64.331210191082803</v>
      </c>
      <c r="G13" s="45">
        <v>15</v>
      </c>
      <c r="H13" s="45">
        <v>0</v>
      </c>
      <c r="I13" s="109">
        <v>0</v>
      </c>
      <c r="J13" s="49">
        <v>66.666666666666657</v>
      </c>
      <c r="K13" s="109">
        <v>0</v>
      </c>
      <c r="L13" s="110">
        <v>45</v>
      </c>
      <c r="M13" s="111">
        <v>63</v>
      </c>
      <c r="P13" s="60" t="s">
        <v>13</v>
      </c>
      <c r="Q13" s="58">
        <v>30</v>
      </c>
      <c r="R13" s="54"/>
    </row>
    <row r="14" spans="2:20">
      <c r="B14" s="34" t="s">
        <v>49</v>
      </c>
      <c r="C14" s="36" t="s">
        <v>15</v>
      </c>
      <c r="D14" s="34">
        <v>58</v>
      </c>
      <c r="E14" s="47">
        <v>12</v>
      </c>
      <c r="F14" s="49">
        <v>63.057324840764331</v>
      </c>
      <c r="G14" s="45">
        <v>2</v>
      </c>
      <c r="H14" s="45">
        <v>180</v>
      </c>
      <c r="I14" s="109">
        <v>113.50318471337579</v>
      </c>
      <c r="J14" s="49">
        <v>68.421052631578945</v>
      </c>
      <c r="K14" s="109">
        <v>123.1578947368421</v>
      </c>
      <c r="L14" s="110"/>
      <c r="M14" s="111">
        <v>254.66107945021787</v>
      </c>
      <c r="P14" s="60" t="s">
        <v>14</v>
      </c>
      <c r="Q14" s="58">
        <v>26</v>
      </c>
      <c r="R14" s="54"/>
    </row>
    <row r="15" spans="2:20">
      <c r="B15" s="34" t="s">
        <v>52</v>
      </c>
      <c r="C15" s="36" t="s">
        <v>14</v>
      </c>
      <c r="D15" s="34">
        <v>71</v>
      </c>
      <c r="E15" s="47">
        <v>12</v>
      </c>
      <c r="F15" s="49">
        <v>54.777070063694268</v>
      </c>
      <c r="G15" s="45">
        <v>2</v>
      </c>
      <c r="H15" s="45">
        <v>180</v>
      </c>
      <c r="I15" s="109">
        <v>98.598726114649693</v>
      </c>
      <c r="J15" s="49">
        <v>55.555555555555557</v>
      </c>
      <c r="K15" s="109">
        <v>100</v>
      </c>
      <c r="L15" s="110"/>
      <c r="M15" s="111">
        <v>216.59872611464971</v>
      </c>
      <c r="P15" s="60" t="s">
        <v>15</v>
      </c>
      <c r="Q15" s="58">
        <v>37</v>
      </c>
      <c r="R15" s="54"/>
    </row>
    <row r="16" spans="2:20">
      <c r="B16" s="34" t="s">
        <v>187</v>
      </c>
      <c r="C16" s="36" t="s">
        <v>14</v>
      </c>
      <c r="D16" s="34">
        <v>77</v>
      </c>
      <c r="E16" s="47">
        <v>14</v>
      </c>
      <c r="F16" s="49">
        <v>50.955414012738856</v>
      </c>
      <c r="G16" s="45">
        <v>1</v>
      </c>
      <c r="H16" s="45">
        <v>180</v>
      </c>
      <c r="I16" s="109">
        <v>91.719745222929944</v>
      </c>
      <c r="J16" s="49">
        <v>48.148148148148145</v>
      </c>
      <c r="K16" s="109">
        <v>86.666666666666657</v>
      </c>
      <c r="L16" s="110"/>
      <c r="M16" s="111">
        <v>196.38641188959662</v>
      </c>
      <c r="P16" s="60" t="s">
        <v>16</v>
      </c>
      <c r="Q16" s="58">
        <v>20</v>
      </c>
      <c r="R16" s="87"/>
    </row>
    <row r="17" spans="2:18">
      <c r="B17" s="34" t="s">
        <v>91</v>
      </c>
      <c r="C17" s="36" t="s">
        <v>13</v>
      </c>
      <c r="D17" s="34">
        <v>98</v>
      </c>
      <c r="E17" s="47">
        <v>17</v>
      </c>
      <c r="F17" s="49">
        <v>37.579617834394909</v>
      </c>
      <c r="G17" s="45">
        <v>4</v>
      </c>
      <c r="H17" s="45">
        <v>180</v>
      </c>
      <c r="I17" s="109">
        <v>67.643312101910837</v>
      </c>
      <c r="J17" s="49">
        <v>45.161290322580641</v>
      </c>
      <c r="K17" s="109">
        <v>81.290322580645153</v>
      </c>
      <c r="L17" s="110"/>
      <c r="M17" s="111">
        <v>166.93363468255598</v>
      </c>
      <c r="P17" s="60" t="s">
        <v>17</v>
      </c>
      <c r="Q17" s="58">
        <v>5</v>
      </c>
      <c r="R17" s="87"/>
    </row>
    <row r="18" spans="2:18">
      <c r="B18" s="34" t="s">
        <v>57</v>
      </c>
      <c r="C18" s="36" t="s">
        <v>15</v>
      </c>
      <c r="D18" s="34">
        <v>107</v>
      </c>
      <c r="E18" s="47">
        <v>27</v>
      </c>
      <c r="F18" s="49">
        <v>31.847133757961782</v>
      </c>
      <c r="G18" s="45">
        <v>3</v>
      </c>
      <c r="H18" s="45">
        <v>180</v>
      </c>
      <c r="I18" s="109">
        <v>57.324840764331213</v>
      </c>
      <c r="J18" s="49">
        <v>28.947368421052634</v>
      </c>
      <c r="K18" s="109">
        <v>52.10526315789474</v>
      </c>
      <c r="L18" s="110"/>
      <c r="M18" s="111">
        <v>127.43010392222595</v>
      </c>
      <c r="P18" s="60" t="s">
        <v>18</v>
      </c>
      <c r="Q18" s="58"/>
      <c r="R18" s="87"/>
    </row>
    <row r="19" spans="2:18">
      <c r="B19" s="34" t="s">
        <v>95</v>
      </c>
      <c r="C19" s="36" t="s">
        <v>15</v>
      </c>
      <c r="D19" s="34">
        <v>112</v>
      </c>
      <c r="E19" s="47">
        <v>29</v>
      </c>
      <c r="F19" s="49">
        <v>28.662420382165603</v>
      </c>
      <c r="G19" s="45">
        <v>2</v>
      </c>
      <c r="H19" s="45">
        <v>180</v>
      </c>
      <c r="I19" s="109">
        <v>51.592356687898082</v>
      </c>
      <c r="J19" s="49">
        <v>23.684210526315788</v>
      </c>
      <c r="K19" s="109">
        <v>42.631578947368418</v>
      </c>
      <c r="L19" s="110"/>
      <c r="M19" s="111">
        <v>112.2239356352665</v>
      </c>
      <c r="P19" s="85" t="s">
        <v>19</v>
      </c>
      <c r="Q19" s="86"/>
      <c r="R19" s="87"/>
    </row>
    <row r="20" spans="2:18" ht="13.5" thickBot="1">
      <c r="B20" s="35" t="s">
        <v>171</v>
      </c>
      <c r="C20" s="37" t="s">
        <v>14</v>
      </c>
      <c r="D20" s="35">
        <v>128</v>
      </c>
      <c r="E20" s="48">
        <v>22</v>
      </c>
      <c r="F20" s="50">
        <v>18.471337579617835</v>
      </c>
      <c r="G20" s="51">
        <v>2</v>
      </c>
      <c r="H20" s="51">
        <v>180</v>
      </c>
      <c r="I20" s="106">
        <v>33.248407643312106</v>
      </c>
      <c r="J20" s="50">
        <v>18.518518518518519</v>
      </c>
      <c r="K20" s="106">
        <v>33.333333333333336</v>
      </c>
      <c r="L20" s="107"/>
      <c r="M20" s="108">
        <v>84.581740976645449</v>
      </c>
      <c r="P20" s="88" t="s">
        <v>20</v>
      </c>
      <c r="Q20" s="89"/>
      <c r="R20" s="90"/>
    </row>
    <row r="22" spans="2:18">
      <c r="B22" s="99" t="s">
        <v>106</v>
      </c>
    </row>
    <row r="23" spans="2:18">
      <c r="B23" s="101" t="s">
        <v>26</v>
      </c>
      <c r="C23" s="100"/>
      <c r="D23" s="102" t="s">
        <v>122</v>
      </c>
    </row>
    <row r="24" spans="2:18">
      <c r="B24" s="101" t="s">
        <v>25</v>
      </c>
      <c r="D24" s="103" t="s">
        <v>123</v>
      </c>
    </row>
    <row r="25" spans="2:18">
      <c r="B25" s="101" t="s">
        <v>24</v>
      </c>
      <c r="D25" s="103" t="s">
        <v>124</v>
      </c>
    </row>
    <row r="26" spans="2:18">
      <c r="B26" s="101" t="s">
        <v>31</v>
      </c>
      <c r="D26" s="103" t="s">
        <v>129</v>
      </c>
    </row>
    <row r="27" spans="2:18">
      <c r="B27" s="101" t="s">
        <v>34</v>
      </c>
      <c r="D27" s="103" t="s">
        <v>277</v>
      </c>
    </row>
    <row r="28" spans="2:18">
      <c r="B28" s="101" t="s">
        <v>76</v>
      </c>
      <c r="D28" s="103" t="s">
        <v>127</v>
      </c>
    </row>
    <row r="29" spans="2:18">
      <c r="B29" s="101" t="s">
        <v>77</v>
      </c>
      <c r="D29" s="103" t="s">
        <v>128</v>
      </c>
    </row>
    <row r="30" spans="2:18">
      <c r="B30" s="101" t="s">
        <v>32</v>
      </c>
      <c r="D30" s="103" t="s">
        <v>130</v>
      </c>
    </row>
    <row r="31" spans="2:18">
      <c r="B31" s="101" t="s">
        <v>78</v>
      </c>
      <c r="D31" s="103" t="s">
        <v>131</v>
      </c>
    </row>
    <row r="32" spans="2:18">
      <c r="B32" s="101" t="s">
        <v>4</v>
      </c>
      <c r="D32" s="103" t="s">
        <v>132</v>
      </c>
    </row>
    <row r="33" spans="2:4">
      <c r="B33" s="101" t="s">
        <v>30</v>
      </c>
      <c r="D33" s="103" t="s">
        <v>135</v>
      </c>
    </row>
  </sheetData>
  <mergeCells count="5">
    <mergeCell ref="C6:P6"/>
    <mergeCell ref="C2:D2"/>
    <mergeCell ref="C3:F3"/>
    <mergeCell ref="C4:J4"/>
    <mergeCell ref="C5:P5"/>
  </mergeCells>
  <phoneticPr fontId="2" type="noConversion"/>
  <dataValidations count="2">
    <dataValidation type="list" allowBlank="1" showInputMessage="1" showErrorMessage="1" sqref="K7 K10">
      <formula1>Atleta_F</formula1>
    </dataValidation>
    <dataValidation type="list" allowBlank="1" showInputMessage="1" showErrorMessage="1" sqref="C3:F3">
      <formula1>Tipo_Gara</formula1>
    </dataValidation>
  </dataValidations>
  <pageMargins left="0.28999999999999998" right="0.28000000000000003" top="0.31" bottom="0.16" header="0.21" footer="7.0000000000000007E-2"/>
  <pageSetup paperSize="9" orientation="landscape" horizontalDpi="1200" verticalDpi="1200" r:id="rId1"/>
  <headerFooter alignWithMargins="0"/>
  <legacyDrawing r:id="rId2"/>
</worksheet>
</file>

<file path=xl/worksheets/sheet59.xml><?xml version="1.0" encoding="utf-8"?>
<worksheet xmlns="http://schemas.openxmlformats.org/spreadsheetml/2006/main" xmlns:r="http://schemas.openxmlformats.org/officeDocument/2006/relationships">
  <sheetPr codeName="Sheet81" enableFormatConditionsCalculation="0">
    <tabColor indexed="45"/>
    <pageSetUpPr fitToPage="1"/>
  </sheetPr>
  <dimension ref="B1:T20"/>
  <sheetViews>
    <sheetView workbookViewId="0"/>
  </sheetViews>
  <sheetFormatPr defaultRowHeight="12.75"/>
  <cols>
    <col min="1" max="1" width="2.140625" customWidth="1"/>
    <col min="2" max="2" width="31.7109375" customWidth="1"/>
    <col min="3" max="3" width="6.42578125" style="1" customWidth="1"/>
    <col min="4" max="10" width="6.42578125" customWidth="1"/>
    <col min="11" max="11" width="7.28515625" customWidth="1"/>
    <col min="12" max="13" width="6.42578125" customWidth="1"/>
    <col min="14" max="14" width="3.42578125" customWidth="1"/>
    <col min="15" max="15" width="3.5703125" customWidth="1"/>
    <col min="17" max="17" width="9" customWidth="1"/>
    <col min="18" max="18" width="10.85546875" customWidth="1"/>
    <col min="19" max="19" width="1.85546875" customWidth="1"/>
    <col min="20" max="20" width="11.85546875" customWidth="1"/>
  </cols>
  <sheetData>
    <row r="1" spans="2:20" ht="8.25" customHeight="1">
      <c r="C1"/>
    </row>
    <row r="2" spans="2:20">
      <c r="B2" t="s">
        <v>5</v>
      </c>
      <c r="C2" s="346">
        <v>41903</v>
      </c>
      <c r="D2" s="346"/>
      <c r="H2" t="s">
        <v>125</v>
      </c>
      <c r="J2" t="s">
        <v>134</v>
      </c>
      <c r="T2" s="2" t="s">
        <v>121</v>
      </c>
    </row>
    <row r="3" spans="2:20">
      <c r="B3" t="s">
        <v>2</v>
      </c>
      <c r="C3" s="347" t="s">
        <v>158</v>
      </c>
      <c r="D3" s="348"/>
      <c r="E3" s="348"/>
      <c r="F3" s="349"/>
      <c r="G3" s="6"/>
      <c r="H3" s="112">
        <v>300</v>
      </c>
      <c r="I3" s="6"/>
      <c r="J3" s="70">
        <v>30</v>
      </c>
    </row>
    <row r="4" spans="2:20">
      <c r="B4" t="s">
        <v>6</v>
      </c>
      <c r="C4" s="345" t="s">
        <v>368</v>
      </c>
      <c r="D4" s="345"/>
      <c r="E4" s="345"/>
      <c r="F4" s="345"/>
      <c r="G4" s="345"/>
      <c r="H4" s="345"/>
      <c r="I4" s="345"/>
      <c r="J4" s="345"/>
    </row>
    <row r="5" spans="2:20">
      <c r="B5" t="s">
        <v>7</v>
      </c>
      <c r="C5" s="344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</row>
    <row r="6" spans="2:20">
      <c r="B6" t="s">
        <v>79</v>
      </c>
      <c r="C6" s="344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</row>
    <row r="7" spans="2:20" ht="13.5" thickBot="1">
      <c r="C7"/>
    </row>
    <row r="8" spans="2:20" ht="13.5" thickBot="1">
      <c r="B8" s="2" t="s">
        <v>133</v>
      </c>
      <c r="C8" s="2"/>
      <c r="D8" s="2"/>
      <c r="E8" s="2"/>
      <c r="F8" s="2"/>
      <c r="G8" s="2"/>
      <c r="H8" s="2"/>
      <c r="I8" s="2"/>
      <c r="J8" s="2"/>
      <c r="P8" s="59" t="s">
        <v>8</v>
      </c>
      <c r="Q8" s="56" t="s">
        <v>119</v>
      </c>
      <c r="R8" s="55" t="s">
        <v>120</v>
      </c>
    </row>
    <row r="9" spans="2:20" ht="13.5" thickBot="1">
      <c r="B9" s="25" t="s">
        <v>22</v>
      </c>
      <c r="C9" s="11" t="s">
        <v>26</v>
      </c>
      <c r="D9" s="25" t="s">
        <v>25</v>
      </c>
      <c r="E9" s="11" t="s">
        <v>24</v>
      </c>
      <c r="F9" s="25" t="s">
        <v>31</v>
      </c>
      <c r="G9" s="10" t="s">
        <v>34</v>
      </c>
      <c r="H9" s="10" t="s">
        <v>76</v>
      </c>
      <c r="I9" s="11" t="s">
        <v>77</v>
      </c>
      <c r="J9" s="25" t="s">
        <v>32</v>
      </c>
      <c r="K9" s="11" t="s">
        <v>78</v>
      </c>
      <c r="L9" s="8" t="s">
        <v>4</v>
      </c>
      <c r="M9" s="8" t="s">
        <v>30</v>
      </c>
      <c r="P9" s="59" t="s">
        <v>9</v>
      </c>
      <c r="Q9" s="68">
        <v>44</v>
      </c>
      <c r="R9" s="69"/>
    </row>
    <row r="10" spans="2:20" ht="13.5" thickBot="1">
      <c r="B10" s="166" t="s">
        <v>136</v>
      </c>
      <c r="C10" s="167" t="s">
        <v>12</v>
      </c>
      <c r="D10" s="166">
        <v>8</v>
      </c>
      <c r="E10" s="168">
        <v>2</v>
      </c>
      <c r="F10" s="169">
        <v>82.222222222222214</v>
      </c>
      <c r="G10" s="170">
        <v>1</v>
      </c>
      <c r="H10" s="170">
        <v>300</v>
      </c>
      <c r="I10" s="171">
        <v>246.66666666666663</v>
      </c>
      <c r="J10" s="169">
        <v>66.666666666666657</v>
      </c>
      <c r="K10" s="171">
        <v>200</v>
      </c>
      <c r="L10" s="172">
        <v>75</v>
      </c>
      <c r="M10" s="160">
        <v>551.66666666666663</v>
      </c>
      <c r="P10" s="67" t="s">
        <v>10</v>
      </c>
      <c r="Q10" s="57"/>
      <c r="R10" s="91"/>
    </row>
    <row r="11" spans="2:20">
      <c r="P11" s="60" t="s">
        <v>11</v>
      </c>
      <c r="Q11" s="58"/>
      <c r="R11" s="54"/>
    </row>
    <row r="12" spans="2:20">
      <c r="P12" s="60" t="s">
        <v>12</v>
      </c>
      <c r="Q12" s="58">
        <v>5</v>
      </c>
      <c r="R12" s="87"/>
    </row>
    <row r="13" spans="2:20">
      <c r="P13" s="60" t="s">
        <v>13</v>
      </c>
      <c r="Q13" s="58"/>
      <c r="R13" s="54"/>
    </row>
    <row r="14" spans="2:20">
      <c r="P14" s="60" t="s">
        <v>14</v>
      </c>
      <c r="Q14" s="58"/>
      <c r="R14" s="54"/>
    </row>
    <row r="15" spans="2:20">
      <c r="P15" s="60" t="s">
        <v>15</v>
      </c>
      <c r="Q15" s="58"/>
      <c r="R15" s="54"/>
    </row>
    <row r="16" spans="2:20">
      <c r="P16" s="60" t="s">
        <v>16</v>
      </c>
      <c r="Q16" s="58"/>
      <c r="R16" s="87"/>
    </row>
    <row r="17" spans="16:18">
      <c r="P17" s="60" t="s">
        <v>17</v>
      </c>
      <c r="Q17" s="58"/>
      <c r="R17" s="87"/>
    </row>
    <row r="18" spans="16:18">
      <c r="P18" s="60" t="s">
        <v>18</v>
      </c>
      <c r="Q18" s="58"/>
      <c r="R18" s="87"/>
    </row>
    <row r="19" spans="16:18">
      <c r="P19" s="85" t="s">
        <v>19</v>
      </c>
      <c r="Q19" s="86"/>
      <c r="R19" s="87"/>
    </row>
    <row r="20" spans="16:18" ht="13.5" thickBot="1">
      <c r="P20" s="88" t="s">
        <v>20</v>
      </c>
      <c r="Q20" s="89"/>
      <c r="R20" s="90"/>
    </row>
  </sheetData>
  <mergeCells count="5">
    <mergeCell ref="C6:P6"/>
    <mergeCell ref="C2:D2"/>
    <mergeCell ref="C3:F3"/>
    <mergeCell ref="C4:J4"/>
    <mergeCell ref="C5:P5"/>
  </mergeCells>
  <phoneticPr fontId="2" type="noConversion"/>
  <dataValidations count="2">
    <dataValidation type="list" allowBlank="1" showInputMessage="1" showErrorMessage="1" sqref="K7 K10">
      <formula1>Atleta_F</formula1>
    </dataValidation>
    <dataValidation type="list" allowBlank="1" showInputMessage="1" showErrorMessage="1" sqref="C3:F3">
      <formula1>Tipo_Gara</formula1>
    </dataValidation>
  </dataValidations>
  <pageMargins left="0.28999999999999998" right="0.28000000000000003" top="0.31" bottom="0.16" header="0.21" footer="7.0000000000000007E-2"/>
  <pageSetup paperSize="9" orientation="landscape" horizontalDpi="1200" verticalDpi="12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31" enableFormatConditionsCalculation="0">
    <tabColor indexed="45"/>
    <pageSetUpPr fitToPage="1"/>
  </sheetPr>
  <dimension ref="B1:T75"/>
  <sheetViews>
    <sheetView workbookViewId="0"/>
  </sheetViews>
  <sheetFormatPr defaultRowHeight="12.75"/>
  <cols>
    <col min="1" max="1" width="2.140625" customWidth="1"/>
    <col min="2" max="2" width="31.7109375" customWidth="1"/>
    <col min="3" max="3" width="6.42578125" style="1" customWidth="1"/>
    <col min="4" max="10" width="6.42578125" customWidth="1"/>
    <col min="11" max="11" width="7.28515625" customWidth="1"/>
    <col min="12" max="13" width="6.42578125" customWidth="1"/>
    <col min="14" max="14" width="3.42578125" customWidth="1"/>
    <col min="15" max="15" width="3.5703125" customWidth="1"/>
    <col min="17" max="17" width="9" customWidth="1"/>
    <col min="18" max="18" width="10.85546875" customWidth="1"/>
    <col min="19" max="19" width="1.85546875" customWidth="1"/>
    <col min="20" max="20" width="11.85546875" customWidth="1"/>
  </cols>
  <sheetData>
    <row r="1" spans="2:20" ht="8.25" customHeight="1">
      <c r="C1"/>
    </row>
    <row r="2" spans="2:20">
      <c r="B2" t="s">
        <v>5</v>
      </c>
      <c r="C2" s="346">
        <v>41742</v>
      </c>
      <c r="D2" s="346"/>
      <c r="H2" t="s">
        <v>125</v>
      </c>
      <c r="J2" t="s">
        <v>134</v>
      </c>
      <c r="T2" s="2" t="s">
        <v>121</v>
      </c>
    </row>
    <row r="3" spans="2:20">
      <c r="B3" t="s">
        <v>2</v>
      </c>
      <c r="C3" s="347" t="s">
        <v>158</v>
      </c>
      <c r="D3" s="348"/>
      <c r="E3" s="348"/>
      <c r="F3" s="349"/>
      <c r="G3" s="6"/>
      <c r="H3" s="112">
        <v>300</v>
      </c>
      <c r="I3" s="6"/>
      <c r="J3" s="70">
        <v>30</v>
      </c>
    </row>
    <row r="4" spans="2:20">
      <c r="B4" t="s">
        <v>6</v>
      </c>
      <c r="C4" s="345" t="s">
        <v>212</v>
      </c>
      <c r="D4" s="345"/>
      <c r="E4" s="345"/>
      <c r="F4" s="345"/>
      <c r="G4" s="345"/>
      <c r="H4" s="345"/>
      <c r="I4" s="345"/>
      <c r="J4" s="345"/>
    </row>
    <row r="5" spans="2:20">
      <c r="B5" t="s">
        <v>7</v>
      </c>
      <c r="C5" s="344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</row>
    <row r="6" spans="2:20">
      <c r="B6" t="s">
        <v>79</v>
      </c>
      <c r="C6" s="344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</row>
    <row r="7" spans="2:20" ht="13.5" thickBot="1">
      <c r="C7"/>
    </row>
    <row r="8" spans="2:20" ht="13.5" thickBot="1">
      <c r="B8" s="2" t="s">
        <v>133</v>
      </c>
      <c r="C8" s="2"/>
      <c r="D8" s="2"/>
      <c r="E8" s="2"/>
      <c r="F8" s="2"/>
      <c r="G8" s="2"/>
      <c r="H8" s="2"/>
      <c r="I8" s="2"/>
      <c r="J8" s="2"/>
      <c r="P8" s="59" t="s">
        <v>8</v>
      </c>
      <c r="Q8" s="56" t="s">
        <v>119</v>
      </c>
      <c r="R8" s="55" t="s">
        <v>120</v>
      </c>
    </row>
    <row r="9" spans="2:20" ht="13.5" thickBot="1">
      <c r="B9" s="25" t="s">
        <v>22</v>
      </c>
      <c r="C9" s="11" t="s">
        <v>26</v>
      </c>
      <c r="D9" s="25" t="s">
        <v>25</v>
      </c>
      <c r="E9" s="11" t="s">
        <v>24</v>
      </c>
      <c r="F9" s="25" t="s">
        <v>31</v>
      </c>
      <c r="G9" s="10" t="s">
        <v>34</v>
      </c>
      <c r="H9" s="10" t="s">
        <v>76</v>
      </c>
      <c r="I9" s="11" t="s">
        <v>77</v>
      </c>
      <c r="J9" s="25" t="s">
        <v>32</v>
      </c>
      <c r="K9" s="11" t="s">
        <v>78</v>
      </c>
      <c r="L9" s="8" t="s">
        <v>4</v>
      </c>
      <c r="M9" s="8" t="s">
        <v>30</v>
      </c>
      <c r="P9" s="59" t="s">
        <v>9</v>
      </c>
      <c r="Q9" s="68">
        <v>145</v>
      </c>
      <c r="R9" s="69"/>
    </row>
    <row r="10" spans="2:20">
      <c r="B10" s="33" t="s">
        <v>54</v>
      </c>
      <c r="C10" s="43" t="s">
        <v>14</v>
      </c>
      <c r="D10" s="33">
        <v>21</v>
      </c>
      <c r="E10" s="152">
        <v>4</v>
      </c>
      <c r="F10" s="153">
        <v>85.61643835616438</v>
      </c>
      <c r="G10" s="154">
        <v>7</v>
      </c>
      <c r="H10" s="154">
        <v>240</v>
      </c>
      <c r="I10" s="155">
        <v>205.47945205479454</v>
      </c>
      <c r="J10" s="153">
        <v>90.243902439024396</v>
      </c>
      <c r="K10" s="155">
        <v>216.58536585365854</v>
      </c>
      <c r="L10" s="156"/>
      <c r="M10" s="157">
        <v>452.06481790845305</v>
      </c>
      <c r="P10" s="67" t="s">
        <v>10</v>
      </c>
      <c r="Q10" s="57"/>
      <c r="R10" s="91"/>
    </row>
    <row r="11" spans="2:20">
      <c r="B11" s="34" t="s">
        <v>51</v>
      </c>
      <c r="C11" s="36" t="s">
        <v>13</v>
      </c>
      <c r="D11" s="34">
        <v>48</v>
      </c>
      <c r="E11" s="47">
        <v>13</v>
      </c>
      <c r="F11" s="49">
        <v>67.123287671232873</v>
      </c>
      <c r="G11" s="45">
        <v>6</v>
      </c>
      <c r="H11" s="45">
        <v>0</v>
      </c>
      <c r="I11" s="109">
        <v>0</v>
      </c>
      <c r="J11" s="49">
        <v>56.666666666666664</v>
      </c>
      <c r="K11" s="109">
        <v>0</v>
      </c>
      <c r="L11" s="110"/>
      <c r="M11" s="111">
        <v>30</v>
      </c>
      <c r="P11" s="60" t="s">
        <v>11</v>
      </c>
      <c r="Q11" s="58">
        <v>11</v>
      </c>
      <c r="R11" s="54"/>
    </row>
    <row r="12" spans="2:20">
      <c r="B12" s="34" t="s">
        <v>53</v>
      </c>
      <c r="C12" s="36" t="s">
        <v>11</v>
      </c>
      <c r="D12" s="34">
        <v>126</v>
      </c>
      <c r="E12" s="47">
        <v>9</v>
      </c>
      <c r="F12" s="49">
        <v>13.698630136986301</v>
      </c>
      <c r="G12" s="45">
        <v>4</v>
      </c>
      <c r="H12" s="45">
        <v>300</v>
      </c>
      <c r="I12" s="109">
        <v>41.095890410958901</v>
      </c>
      <c r="J12" s="49">
        <v>25</v>
      </c>
      <c r="K12" s="109">
        <v>75</v>
      </c>
      <c r="L12" s="110"/>
      <c r="M12" s="111">
        <v>146.0958904109589</v>
      </c>
      <c r="P12" s="60" t="s">
        <v>12</v>
      </c>
      <c r="Q12" s="58"/>
      <c r="R12" s="87"/>
    </row>
    <row r="13" spans="2:20">
      <c r="B13" s="34" t="s">
        <v>140</v>
      </c>
      <c r="C13" s="36" t="s">
        <v>11</v>
      </c>
      <c r="D13" s="34">
        <v>131</v>
      </c>
      <c r="E13" s="47">
        <v>10</v>
      </c>
      <c r="F13" s="49">
        <v>10.273972602739725</v>
      </c>
      <c r="G13" s="45">
        <v>2</v>
      </c>
      <c r="H13" s="45">
        <v>300</v>
      </c>
      <c r="I13" s="109">
        <v>30.821917808219176</v>
      </c>
      <c r="J13" s="49">
        <v>16.666666666666664</v>
      </c>
      <c r="K13" s="109">
        <v>50</v>
      </c>
      <c r="L13" s="110"/>
      <c r="M13" s="111">
        <v>110.82191780821918</v>
      </c>
      <c r="P13" s="60" t="s">
        <v>13</v>
      </c>
      <c r="Q13" s="58">
        <v>29</v>
      </c>
      <c r="R13" s="87"/>
    </row>
    <row r="14" spans="2:20" ht="13.5" thickBot="1">
      <c r="B14" s="35" t="s">
        <v>52</v>
      </c>
      <c r="C14" s="37" t="s">
        <v>14</v>
      </c>
      <c r="D14" s="35">
        <v>0</v>
      </c>
      <c r="E14" s="48">
        <v>0</v>
      </c>
      <c r="F14" s="50"/>
      <c r="G14" s="51">
        <v>7</v>
      </c>
      <c r="H14" s="51">
        <v>0</v>
      </c>
      <c r="I14" s="106">
        <v>0</v>
      </c>
      <c r="J14" s="50"/>
      <c r="K14" s="106">
        <v>0</v>
      </c>
      <c r="L14" s="107"/>
      <c r="M14" s="108">
        <v>30</v>
      </c>
      <c r="P14" s="60" t="s">
        <v>14</v>
      </c>
      <c r="Q14" s="58">
        <v>40</v>
      </c>
      <c r="R14" s="54"/>
    </row>
    <row r="15" spans="2:20">
      <c r="F15" s="7"/>
      <c r="I15" s="78"/>
      <c r="J15" s="7"/>
      <c r="K15" s="78"/>
      <c r="L15" s="78"/>
      <c r="M15" s="78"/>
      <c r="P15" s="60" t="s">
        <v>15</v>
      </c>
      <c r="Q15" s="58"/>
      <c r="R15" s="54"/>
    </row>
    <row r="16" spans="2:20">
      <c r="B16" s="99" t="s">
        <v>106</v>
      </c>
      <c r="F16" s="7"/>
      <c r="I16" s="78"/>
      <c r="J16" s="7"/>
      <c r="K16" s="78"/>
      <c r="L16" s="78"/>
      <c r="M16" s="78"/>
      <c r="P16" s="60" t="s">
        <v>16</v>
      </c>
      <c r="Q16" s="58"/>
      <c r="R16" s="87"/>
    </row>
    <row r="17" spans="2:18">
      <c r="B17" s="101" t="s">
        <v>26</v>
      </c>
      <c r="C17" s="100"/>
      <c r="D17" s="102" t="s">
        <v>122</v>
      </c>
      <c r="E17" s="100"/>
      <c r="F17" s="100"/>
      <c r="G17" s="100"/>
      <c r="H17" s="100"/>
      <c r="I17" s="100"/>
      <c r="J17" s="100"/>
      <c r="K17" s="100"/>
      <c r="L17" s="100"/>
      <c r="M17" s="78"/>
      <c r="P17" s="60" t="s">
        <v>17</v>
      </c>
      <c r="Q17" s="58"/>
      <c r="R17" s="87"/>
    </row>
    <row r="18" spans="2:18">
      <c r="B18" s="101" t="s">
        <v>25</v>
      </c>
      <c r="D18" s="103" t="s">
        <v>123</v>
      </c>
      <c r="F18" s="7"/>
      <c r="I18" s="78"/>
      <c r="J18" s="7"/>
      <c r="K18" s="78"/>
      <c r="L18" s="78"/>
      <c r="M18" s="78"/>
      <c r="P18" s="60" t="s">
        <v>18</v>
      </c>
      <c r="Q18" s="58"/>
      <c r="R18" s="87"/>
    </row>
    <row r="19" spans="2:18">
      <c r="B19" s="101" t="s">
        <v>24</v>
      </c>
      <c r="D19" s="103" t="s">
        <v>124</v>
      </c>
      <c r="F19" s="7"/>
      <c r="I19" s="78"/>
      <c r="J19" s="7"/>
      <c r="K19" s="78"/>
      <c r="L19" s="78"/>
      <c r="M19" s="78"/>
      <c r="P19" s="85" t="s">
        <v>19</v>
      </c>
      <c r="Q19" s="86"/>
      <c r="R19" s="87"/>
    </row>
    <row r="20" spans="2:18" ht="13.5" thickBot="1">
      <c r="B20" s="101" t="s">
        <v>31</v>
      </c>
      <c r="D20" s="103" t="s">
        <v>129</v>
      </c>
      <c r="F20" s="7"/>
      <c r="I20" s="78"/>
      <c r="J20" s="7"/>
      <c r="K20" s="78"/>
      <c r="L20" s="78"/>
      <c r="M20" s="78"/>
      <c r="P20" s="88" t="s">
        <v>20</v>
      </c>
      <c r="Q20" s="89"/>
      <c r="R20" s="90"/>
    </row>
    <row r="21" spans="2:18">
      <c r="B21" s="101" t="s">
        <v>34</v>
      </c>
      <c r="D21" s="103" t="s">
        <v>126</v>
      </c>
      <c r="F21" s="7"/>
      <c r="I21" s="78"/>
      <c r="J21" s="7"/>
      <c r="K21" s="78"/>
      <c r="L21" s="78"/>
      <c r="M21" s="78"/>
    </row>
    <row r="22" spans="2:18">
      <c r="B22" s="101" t="s">
        <v>76</v>
      </c>
      <c r="D22" s="103" t="s">
        <v>127</v>
      </c>
      <c r="F22" s="7"/>
      <c r="I22" s="78"/>
      <c r="J22" s="7"/>
      <c r="K22" s="78"/>
      <c r="L22" s="78"/>
      <c r="M22" s="78"/>
    </row>
    <row r="23" spans="2:18">
      <c r="B23" s="101" t="s">
        <v>77</v>
      </c>
      <c r="D23" s="103" t="s">
        <v>128</v>
      </c>
      <c r="F23" s="7"/>
      <c r="I23" s="78"/>
      <c r="J23" s="7"/>
      <c r="K23" s="78"/>
      <c r="L23" s="78"/>
      <c r="M23" s="78"/>
    </row>
    <row r="24" spans="2:18">
      <c r="B24" s="101" t="s">
        <v>32</v>
      </c>
      <c r="D24" s="103" t="s">
        <v>130</v>
      </c>
      <c r="F24" s="7"/>
      <c r="I24" s="78"/>
      <c r="J24" s="7"/>
      <c r="K24" s="78"/>
      <c r="L24" s="78"/>
      <c r="M24" s="78"/>
    </row>
    <row r="25" spans="2:18">
      <c r="B25" s="101" t="s">
        <v>78</v>
      </c>
      <c r="D25" s="103" t="s">
        <v>131</v>
      </c>
      <c r="F25" s="7"/>
      <c r="I25" s="78"/>
      <c r="J25" s="7"/>
      <c r="K25" s="78"/>
      <c r="L25" s="78"/>
      <c r="M25" s="78"/>
    </row>
    <row r="26" spans="2:18">
      <c r="B26" s="101" t="s">
        <v>4</v>
      </c>
      <c r="D26" s="103" t="s">
        <v>132</v>
      </c>
      <c r="F26" s="7"/>
      <c r="I26" s="78"/>
      <c r="J26" s="7"/>
      <c r="K26" s="78"/>
      <c r="L26" s="78"/>
      <c r="M26" s="78"/>
    </row>
    <row r="27" spans="2:18">
      <c r="B27" s="101" t="s">
        <v>30</v>
      </c>
      <c r="D27" s="103" t="s">
        <v>135</v>
      </c>
      <c r="F27" s="7"/>
      <c r="I27" s="78"/>
      <c r="J27" s="7"/>
      <c r="K27" s="78"/>
      <c r="L27" s="78"/>
      <c r="M27" s="78"/>
    </row>
    <row r="28" spans="2:18">
      <c r="F28" s="7"/>
      <c r="I28" s="78"/>
      <c r="J28" s="7"/>
      <c r="K28" s="78"/>
      <c r="L28" s="78"/>
      <c r="M28" s="78"/>
    </row>
    <row r="29" spans="2:18">
      <c r="F29" s="7"/>
      <c r="I29" s="78"/>
      <c r="J29" s="7"/>
      <c r="K29" s="78"/>
      <c r="L29" s="78"/>
      <c r="M29" s="78"/>
    </row>
    <row r="30" spans="2:18">
      <c r="F30" s="7"/>
      <c r="I30" s="78"/>
      <c r="J30" s="7"/>
      <c r="K30" s="78"/>
      <c r="L30" s="78"/>
      <c r="M30" s="78"/>
    </row>
    <row r="31" spans="2:18">
      <c r="F31" s="7"/>
      <c r="I31" s="78"/>
      <c r="J31" s="7"/>
      <c r="K31" s="78"/>
      <c r="L31" s="78"/>
      <c r="M31" s="78"/>
    </row>
    <row r="32" spans="2:18">
      <c r="F32" s="7"/>
      <c r="I32" s="78"/>
      <c r="J32" s="7"/>
      <c r="K32" s="78"/>
      <c r="L32" s="78"/>
      <c r="M32" s="78"/>
    </row>
    <row r="33" spans="6:13">
      <c r="F33" s="7"/>
      <c r="I33" s="78"/>
      <c r="J33" s="7"/>
      <c r="K33" s="78"/>
      <c r="L33" s="78"/>
      <c r="M33" s="78"/>
    </row>
    <row r="34" spans="6:13">
      <c r="F34" s="7"/>
      <c r="I34" s="78"/>
      <c r="J34" s="7"/>
      <c r="K34" s="78"/>
      <c r="L34" s="78"/>
      <c r="M34" s="78"/>
    </row>
    <row r="35" spans="6:13">
      <c r="F35" s="7"/>
      <c r="I35" s="78"/>
      <c r="J35" s="7"/>
      <c r="K35" s="78"/>
      <c r="L35" s="78"/>
      <c r="M35" s="78"/>
    </row>
    <row r="36" spans="6:13">
      <c r="F36" s="7"/>
      <c r="I36" s="78"/>
      <c r="J36" s="7"/>
      <c r="K36" s="78"/>
      <c r="L36" s="78"/>
      <c r="M36" s="78"/>
    </row>
    <row r="37" spans="6:13">
      <c r="F37" s="7"/>
      <c r="I37" s="78"/>
      <c r="J37" s="7"/>
      <c r="K37" s="78"/>
      <c r="L37" s="78"/>
      <c r="M37" s="78"/>
    </row>
    <row r="38" spans="6:13">
      <c r="F38" s="7"/>
      <c r="I38" s="78"/>
      <c r="J38" s="7"/>
      <c r="K38" s="78"/>
      <c r="L38" s="78"/>
      <c r="M38" s="78"/>
    </row>
    <row r="39" spans="6:13">
      <c r="F39" s="7"/>
      <c r="I39" s="78"/>
      <c r="J39" s="7"/>
      <c r="K39" s="78"/>
      <c r="L39" s="78"/>
      <c r="M39" s="78"/>
    </row>
    <row r="40" spans="6:13">
      <c r="F40" s="7"/>
      <c r="I40" s="78"/>
      <c r="J40" s="7"/>
      <c r="K40" s="78"/>
      <c r="L40" s="78"/>
      <c r="M40" s="78"/>
    </row>
    <row r="41" spans="6:13">
      <c r="F41" s="7"/>
      <c r="I41" s="78"/>
      <c r="J41" s="7"/>
      <c r="K41" s="78"/>
      <c r="L41" s="78"/>
      <c r="M41" s="78"/>
    </row>
    <row r="42" spans="6:13">
      <c r="F42" s="7"/>
      <c r="I42" s="78"/>
      <c r="J42" s="7"/>
      <c r="K42" s="78"/>
      <c r="L42" s="78"/>
      <c r="M42" s="78"/>
    </row>
    <row r="43" spans="6:13">
      <c r="F43" s="7"/>
      <c r="I43" s="78"/>
      <c r="J43" s="7"/>
      <c r="K43" s="78"/>
      <c r="L43" s="78"/>
      <c r="M43" s="78"/>
    </row>
    <row r="44" spans="6:13">
      <c r="I44" s="78"/>
      <c r="J44" s="72"/>
      <c r="K44" s="78"/>
      <c r="L44" s="78"/>
      <c r="M44" s="78"/>
    </row>
    <row r="45" spans="6:13">
      <c r="I45" s="78"/>
      <c r="J45" s="72"/>
      <c r="K45" s="78"/>
      <c r="L45" s="78"/>
      <c r="M45" s="78"/>
    </row>
    <row r="46" spans="6:13">
      <c r="I46" s="78"/>
      <c r="J46" s="72"/>
      <c r="K46" s="78"/>
      <c r="L46" s="78"/>
      <c r="M46" s="78"/>
    </row>
    <row r="47" spans="6:13">
      <c r="I47" s="78"/>
      <c r="J47" s="72"/>
      <c r="K47" s="78"/>
      <c r="L47" s="78"/>
      <c r="M47" s="78"/>
    </row>
    <row r="48" spans="6:13">
      <c r="I48" s="78"/>
      <c r="J48" s="72"/>
      <c r="K48" s="78"/>
      <c r="L48" s="78"/>
      <c r="M48" s="78"/>
    </row>
    <row r="49" spans="9:13">
      <c r="I49" s="78"/>
      <c r="J49" s="72"/>
      <c r="K49" s="78"/>
      <c r="L49" s="78"/>
      <c r="M49" s="78"/>
    </row>
    <row r="50" spans="9:13">
      <c r="I50" s="78"/>
      <c r="J50" s="72"/>
      <c r="K50" s="78"/>
      <c r="L50" s="78"/>
      <c r="M50" s="78"/>
    </row>
    <row r="51" spans="9:13">
      <c r="I51" s="78"/>
      <c r="J51" s="72"/>
      <c r="K51" s="78"/>
      <c r="L51" s="78"/>
      <c r="M51" s="78"/>
    </row>
    <row r="52" spans="9:13">
      <c r="I52" s="78"/>
      <c r="J52" s="72"/>
      <c r="K52" s="78"/>
      <c r="L52" s="78"/>
      <c r="M52" s="78"/>
    </row>
    <row r="53" spans="9:13">
      <c r="I53" s="78"/>
      <c r="J53" s="72"/>
      <c r="K53" s="78"/>
      <c r="L53" s="78"/>
      <c r="M53" s="78"/>
    </row>
    <row r="54" spans="9:13">
      <c r="I54" s="78"/>
      <c r="J54" s="72"/>
      <c r="K54" s="78"/>
      <c r="L54" s="78"/>
      <c r="M54" s="78"/>
    </row>
    <row r="55" spans="9:13">
      <c r="I55" s="78"/>
      <c r="J55" s="72"/>
      <c r="K55" s="78"/>
      <c r="L55" s="78"/>
      <c r="M55" s="78"/>
    </row>
    <row r="56" spans="9:13">
      <c r="I56" s="78"/>
      <c r="K56" s="78"/>
      <c r="L56" s="78"/>
      <c r="M56" s="78"/>
    </row>
    <row r="57" spans="9:13">
      <c r="I57" s="78"/>
      <c r="K57" s="78"/>
      <c r="L57" s="78"/>
      <c r="M57" s="78"/>
    </row>
    <row r="58" spans="9:13">
      <c r="I58" s="78"/>
      <c r="K58" s="78"/>
      <c r="L58" s="78"/>
      <c r="M58" s="78"/>
    </row>
    <row r="59" spans="9:13">
      <c r="I59" s="78"/>
      <c r="K59" s="78"/>
      <c r="L59" s="78"/>
      <c r="M59" s="78"/>
    </row>
    <row r="60" spans="9:13">
      <c r="I60" s="78"/>
      <c r="K60" s="78"/>
      <c r="L60" s="78"/>
      <c r="M60" s="78"/>
    </row>
    <row r="61" spans="9:13">
      <c r="I61" s="78"/>
      <c r="K61" s="78"/>
      <c r="L61" s="78"/>
      <c r="M61" s="78"/>
    </row>
    <row r="62" spans="9:13">
      <c r="I62" s="78"/>
      <c r="K62" s="78"/>
      <c r="L62" s="78"/>
      <c r="M62" s="78"/>
    </row>
    <row r="63" spans="9:13">
      <c r="I63" s="78"/>
      <c r="K63" s="78"/>
      <c r="L63" s="78"/>
      <c r="M63" s="78"/>
    </row>
    <row r="64" spans="9:13">
      <c r="I64" s="78"/>
      <c r="K64" s="78"/>
      <c r="L64" s="78"/>
      <c r="M64" s="78"/>
    </row>
    <row r="65" spans="9:13">
      <c r="I65" s="78"/>
      <c r="K65" s="78"/>
      <c r="L65" s="78"/>
      <c r="M65" s="78"/>
    </row>
    <row r="66" spans="9:13">
      <c r="I66" s="78"/>
      <c r="K66" s="78"/>
      <c r="L66" s="78"/>
      <c r="M66" s="78"/>
    </row>
    <row r="67" spans="9:13">
      <c r="I67" s="78"/>
      <c r="K67" s="78"/>
      <c r="L67" s="78"/>
      <c r="M67" s="78"/>
    </row>
    <row r="68" spans="9:13">
      <c r="I68" s="78"/>
      <c r="K68" s="78"/>
      <c r="L68" s="78"/>
      <c r="M68" s="78"/>
    </row>
    <row r="69" spans="9:13">
      <c r="I69" s="78"/>
      <c r="K69" s="78"/>
      <c r="L69" s="78"/>
      <c r="M69" s="78"/>
    </row>
    <row r="70" spans="9:13">
      <c r="I70" s="78"/>
      <c r="K70" s="78"/>
      <c r="L70" s="78"/>
      <c r="M70" s="78"/>
    </row>
    <row r="71" spans="9:13">
      <c r="I71" s="78"/>
      <c r="K71" s="78"/>
      <c r="L71" s="78"/>
      <c r="M71" s="78"/>
    </row>
    <row r="72" spans="9:13">
      <c r="I72" s="78"/>
      <c r="K72" s="78"/>
      <c r="L72" s="78"/>
      <c r="M72" s="78"/>
    </row>
    <row r="73" spans="9:13">
      <c r="I73" s="78"/>
      <c r="K73" s="78"/>
      <c r="L73" s="78"/>
      <c r="M73" s="78"/>
    </row>
    <row r="74" spans="9:13">
      <c r="K74" s="78"/>
      <c r="L74" s="78"/>
      <c r="M74" s="78"/>
    </row>
    <row r="75" spans="9:13">
      <c r="K75" s="78"/>
      <c r="L75" s="78"/>
      <c r="M75" s="78"/>
    </row>
  </sheetData>
  <mergeCells count="5">
    <mergeCell ref="C6:P6"/>
    <mergeCell ref="C2:D2"/>
    <mergeCell ref="C3:F3"/>
    <mergeCell ref="C4:J4"/>
    <mergeCell ref="C5:P5"/>
  </mergeCells>
  <phoneticPr fontId="2" type="noConversion"/>
  <dataValidations count="2">
    <dataValidation type="list" allowBlank="1" showInputMessage="1" showErrorMessage="1" sqref="K7 K10:K14">
      <formula1>Atleta_F</formula1>
    </dataValidation>
    <dataValidation type="list" allowBlank="1" showInputMessage="1" showErrorMessage="1" sqref="C3:F3">
      <formula1>Tipo_Gara</formula1>
    </dataValidation>
  </dataValidations>
  <pageMargins left="0.28999999999999998" right="0.28000000000000003" top="0.31" bottom="0.16" header="0.21" footer="7.0000000000000007E-2"/>
  <pageSetup paperSize="9" orientation="landscape" horizontalDpi="1200" verticalDpi="1200" r:id="rId1"/>
  <headerFooter alignWithMargins="0"/>
  <legacyDrawing r:id="rId2"/>
</worksheet>
</file>

<file path=xl/worksheets/sheet60.xml><?xml version="1.0" encoding="utf-8"?>
<worksheet xmlns="http://schemas.openxmlformats.org/spreadsheetml/2006/main" xmlns:r="http://schemas.openxmlformats.org/officeDocument/2006/relationships">
  <sheetPr codeName="Sheet1" enableFormatConditionsCalculation="0">
    <tabColor indexed="48"/>
    <pageSetUpPr fitToPage="1"/>
  </sheetPr>
  <dimension ref="A2:R88"/>
  <sheetViews>
    <sheetView tabSelected="1" workbookViewId="0">
      <pane ySplit="3" topLeftCell="A4" activePane="bottomLeft" state="frozenSplit"/>
      <selection pane="bottomLeft"/>
    </sheetView>
  </sheetViews>
  <sheetFormatPr defaultRowHeight="12.75"/>
  <cols>
    <col min="1" max="1" width="4.85546875" style="1" customWidth="1"/>
    <col min="2" max="2" width="29.85546875" customWidth="1"/>
    <col min="3" max="3" width="5.28515625" style="44" bestFit="1" customWidth="1"/>
    <col min="4" max="4" width="3.7109375" style="1" customWidth="1"/>
    <col min="5" max="5" width="6.28515625" style="112" customWidth="1"/>
    <col min="6" max="8" width="7.5703125" customWidth="1"/>
    <col min="9" max="10" width="5.85546875" customWidth="1"/>
    <col min="11" max="11" width="7.28515625" customWidth="1"/>
    <col min="12" max="12" width="5.7109375" style="112" customWidth="1"/>
    <col min="13" max="13" width="6.140625" style="1" customWidth="1"/>
    <col min="14" max="14" width="4.7109375" customWidth="1"/>
    <col min="15" max="15" width="11.7109375" customWidth="1"/>
    <col min="16" max="16" width="43.85546875" style="1" customWidth="1"/>
  </cols>
  <sheetData>
    <row r="2" spans="1:18" ht="6" customHeight="1" thickBot="1">
      <c r="B2" s="2"/>
    </row>
    <row r="3" spans="1:18" s="3" customFormat="1" ht="33" customHeight="1" thickBot="1">
      <c r="A3" s="42"/>
      <c r="B3" s="80" t="s">
        <v>1</v>
      </c>
      <c r="C3" s="151" t="s">
        <v>26</v>
      </c>
      <c r="D3" s="145" t="s">
        <v>143</v>
      </c>
      <c r="E3" s="158" t="s">
        <v>150</v>
      </c>
      <c r="F3" s="81" t="s">
        <v>28</v>
      </c>
      <c r="G3" s="82" t="s">
        <v>27</v>
      </c>
      <c r="H3" s="83" t="s">
        <v>29</v>
      </c>
      <c r="I3" s="84" t="s">
        <v>4</v>
      </c>
      <c r="J3" s="80" t="s">
        <v>86</v>
      </c>
      <c r="K3" s="137" t="s">
        <v>30</v>
      </c>
      <c r="L3" s="149" t="s">
        <v>165</v>
      </c>
      <c r="M3" s="150" t="s">
        <v>166</v>
      </c>
      <c r="P3" s="42"/>
    </row>
    <row r="4" spans="1:18">
      <c r="A4" s="257">
        <f t="shared" ref="A4:A35" si="0">A3+1</f>
        <v>1</v>
      </c>
      <c r="B4" s="258" t="s">
        <v>54</v>
      </c>
      <c r="C4" s="259" t="s">
        <v>14</v>
      </c>
      <c r="D4" s="260">
        <v>19</v>
      </c>
      <c r="E4" s="261">
        <v>0</v>
      </c>
      <c r="F4" s="322">
        <v>286</v>
      </c>
      <c r="G4" s="262">
        <v>889.5468714152521</v>
      </c>
      <c r="H4" s="263">
        <v>910.77377329972501</v>
      </c>
      <c r="I4" s="323">
        <v>510</v>
      </c>
      <c r="J4" s="264">
        <v>174.13793103448273</v>
      </c>
      <c r="K4" s="265">
        <f t="shared" ref="K4:K35" si="1">SUM(F4:J4)</f>
        <v>2770.4585757494597</v>
      </c>
      <c r="L4" s="266">
        <v>180.0320644714977</v>
      </c>
      <c r="M4" s="267">
        <v>2</v>
      </c>
    </row>
    <row r="5" spans="1:18">
      <c r="A5" s="268">
        <f t="shared" si="0"/>
        <v>2</v>
      </c>
      <c r="B5" s="255" t="s">
        <v>48</v>
      </c>
      <c r="C5" s="269" t="s">
        <v>17</v>
      </c>
      <c r="D5" s="270">
        <v>15</v>
      </c>
      <c r="E5" s="271">
        <v>0</v>
      </c>
      <c r="F5" s="280">
        <v>190</v>
      </c>
      <c r="G5" s="273">
        <v>757.58733155427467</v>
      </c>
      <c r="H5" s="274">
        <v>901.55011655011651</v>
      </c>
      <c r="I5" s="274">
        <v>770</v>
      </c>
      <c r="J5" s="276">
        <v>148.27586206896552</v>
      </c>
      <c r="K5" s="277">
        <f t="shared" si="1"/>
        <v>2767.4133101733569</v>
      </c>
      <c r="L5" s="278">
        <v>165.91374481043911</v>
      </c>
      <c r="M5" s="279">
        <v>4</v>
      </c>
      <c r="O5" s="2" t="s">
        <v>106</v>
      </c>
      <c r="P5" s="159"/>
    </row>
    <row r="6" spans="1:18" ht="13.5" thickBot="1">
      <c r="A6" s="257">
        <f t="shared" si="0"/>
        <v>3</v>
      </c>
      <c r="B6" s="256" t="s">
        <v>193</v>
      </c>
      <c r="C6" s="281" t="s">
        <v>12</v>
      </c>
      <c r="D6" s="282">
        <v>10</v>
      </c>
      <c r="E6" s="283">
        <v>0</v>
      </c>
      <c r="F6" s="290">
        <v>160</v>
      </c>
      <c r="G6" s="284">
        <v>944.73349108770583</v>
      </c>
      <c r="H6" s="285">
        <v>909.77330469019125</v>
      </c>
      <c r="I6" s="291">
        <v>210</v>
      </c>
      <c r="J6" s="286">
        <v>189.65517241379311</v>
      </c>
      <c r="K6" s="287">
        <f t="shared" si="1"/>
        <v>2414.16196819169</v>
      </c>
      <c r="L6" s="288">
        <v>185.45067957778969</v>
      </c>
      <c r="M6" s="289">
        <v>1</v>
      </c>
    </row>
    <row r="7" spans="1:18">
      <c r="A7" s="268">
        <f t="shared" si="0"/>
        <v>4</v>
      </c>
      <c r="B7" s="255" t="s">
        <v>63</v>
      </c>
      <c r="C7" s="269" t="s">
        <v>14</v>
      </c>
      <c r="D7" s="270">
        <v>6</v>
      </c>
      <c r="E7" s="271">
        <v>0</v>
      </c>
      <c r="F7" s="280">
        <v>100</v>
      </c>
      <c r="G7" s="273">
        <v>863.80038019562335</v>
      </c>
      <c r="H7" s="274">
        <v>893.54913854799099</v>
      </c>
      <c r="I7" s="274">
        <v>90</v>
      </c>
      <c r="J7" s="276">
        <v>184.48275862068968</v>
      </c>
      <c r="K7" s="277">
        <f t="shared" si="1"/>
        <v>2131.832277364304</v>
      </c>
      <c r="L7" s="278">
        <v>175.73495187436143</v>
      </c>
      <c r="M7" s="279">
        <v>3</v>
      </c>
      <c r="O7" s="92" t="s">
        <v>107</v>
      </c>
      <c r="P7" s="93" t="s">
        <v>108</v>
      </c>
      <c r="R7" s="78"/>
    </row>
    <row r="8" spans="1:18">
      <c r="A8" s="257">
        <f t="shared" si="0"/>
        <v>5</v>
      </c>
      <c r="B8" s="256" t="s">
        <v>51</v>
      </c>
      <c r="C8" s="281" t="s">
        <v>13</v>
      </c>
      <c r="D8" s="282">
        <v>6</v>
      </c>
      <c r="E8" s="283">
        <v>0</v>
      </c>
      <c r="F8" s="290">
        <v>144</v>
      </c>
      <c r="G8" s="284">
        <v>825.76327652491852</v>
      </c>
      <c r="H8" s="285">
        <v>831.38235602384748</v>
      </c>
      <c r="I8" s="291"/>
      <c r="J8" s="286">
        <v>179.31034482758619</v>
      </c>
      <c r="K8" s="287">
        <f t="shared" si="1"/>
        <v>1980.4559773763524</v>
      </c>
      <c r="L8" s="288">
        <v>165.71456325487662</v>
      </c>
      <c r="M8" s="289">
        <v>5</v>
      </c>
      <c r="O8" s="94" t="s">
        <v>109</v>
      </c>
      <c r="P8" s="95" t="s">
        <v>110</v>
      </c>
    </row>
    <row r="9" spans="1:18">
      <c r="A9" s="268">
        <f t="shared" si="0"/>
        <v>6</v>
      </c>
      <c r="B9" s="255" t="s">
        <v>66</v>
      </c>
      <c r="C9" s="269" t="s">
        <v>15</v>
      </c>
      <c r="D9" s="270">
        <v>9</v>
      </c>
      <c r="E9" s="271">
        <v>0</v>
      </c>
      <c r="F9" s="272">
        <v>142</v>
      </c>
      <c r="G9" s="273">
        <v>776.00622707335094</v>
      </c>
      <c r="H9" s="274">
        <v>852.63817019290695</v>
      </c>
      <c r="I9" s="275"/>
      <c r="J9" s="276">
        <v>174.13793103448273</v>
      </c>
      <c r="K9" s="277">
        <f t="shared" si="1"/>
        <v>1944.7823283007406</v>
      </c>
      <c r="L9" s="278">
        <v>162.86443972662579</v>
      </c>
      <c r="M9" s="279">
        <v>7</v>
      </c>
      <c r="O9" s="94" t="s">
        <v>177</v>
      </c>
      <c r="P9" s="95" t="s">
        <v>178</v>
      </c>
      <c r="R9" s="78"/>
    </row>
    <row r="10" spans="1:18">
      <c r="A10" s="257">
        <f t="shared" si="0"/>
        <v>7</v>
      </c>
      <c r="B10" s="256" t="s">
        <v>184</v>
      </c>
      <c r="C10" s="281" t="s">
        <v>11</v>
      </c>
      <c r="D10" s="282">
        <v>9</v>
      </c>
      <c r="E10" s="283">
        <v>0</v>
      </c>
      <c r="F10" s="300">
        <v>150</v>
      </c>
      <c r="G10" s="284">
        <v>851.6265345677989</v>
      </c>
      <c r="H10" s="285">
        <v>689.23451017068032</v>
      </c>
      <c r="I10" s="285">
        <v>25</v>
      </c>
      <c r="J10" s="286">
        <v>194.82758620689654</v>
      </c>
      <c r="K10" s="287">
        <f t="shared" si="1"/>
        <v>1910.6886309453757</v>
      </c>
      <c r="L10" s="288">
        <v>154.08610447384791</v>
      </c>
      <c r="M10" s="289">
        <v>9</v>
      </c>
      <c r="O10" s="94" t="s">
        <v>111</v>
      </c>
      <c r="P10" s="95" t="s">
        <v>112</v>
      </c>
    </row>
    <row r="11" spans="1:18">
      <c r="A11" s="268">
        <f t="shared" si="0"/>
        <v>8</v>
      </c>
      <c r="B11" s="255" t="s">
        <v>167</v>
      </c>
      <c r="C11" s="269" t="s">
        <v>229</v>
      </c>
      <c r="D11" s="270">
        <v>9</v>
      </c>
      <c r="E11" s="271">
        <v>0</v>
      </c>
      <c r="F11" s="272">
        <v>174</v>
      </c>
      <c r="G11" s="273">
        <v>692.8856633562516</v>
      </c>
      <c r="H11" s="274">
        <v>673.46153846153845</v>
      </c>
      <c r="I11" s="274">
        <v>195</v>
      </c>
      <c r="J11" s="276">
        <v>150</v>
      </c>
      <c r="K11" s="277">
        <f t="shared" si="1"/>
        <v>1885.3472018177899</v>
      </c>
      <c r="L11" s="278">
        <v>136.63472018177899</v>
      </c>
      <c r="M11" s="279">
        <v>15</v>
      </c>
      <c r="O11" s="94" t="s">
        <v>113</v>
      </c>
      <c r="P11" s="95" t="s">
        <v>114</v>
      </c>
    </row>
    <row r="12" spans="1:18">
      <c r="A12" s="257">
        <f t="shared" si="0"/>
        <v>9</v>
      </c>
      <c r="B12" s="256" t="s">
        <v>50</v>
      </c>
      <c r="C12" s="281" t="s">
        <v>12</v>
      </c>
      <c r="D12" s="282">
        <v>12</v>
      </c>
      <c r="E12" s="283">
        <v>0</v>
      </c>
      <c r="F12" s="300">
        <v>268</v>
      </c>
      <c r="G12" s="284">
        <v>763.86596113368887</v>
      </c>
      <c r="H12" s="285">
        <v>708.64120875046342</v>
      </c>
      <c r="I12" s="285"/>
      <c r="J12" s="286"/>
      <c r="K12" s="287">
        <f t="shared" si="1"/>
        <v>1740.5071698841523</v>
      </c>
      <c r="L12" s="288">
        <v>147.25071698841523</v>
      </c>
      <c r="M12" s="289">
        <v>11</v>
      </c>
      <c r="O12" s="94" t="s">
        <v>107</v>
      </c>
      <c r="P12" s="95" t="s">
        <v>115</v>
      </c>
    </row>
    <row r="13" spans="1:18">
      <c r="A13" s="268">
        <f t="shared" si="0"/>
        <v>10</v>
      </c>
      <c r="B13" s="255" t="s">
        <v>191</v>
      </c>
      <c r="C13" s="269" t="s">
        <v>13</v>
      </c>
      <c r="D13" s="270">
        <v>13</v>
      </c>
      <c r="E13" s="271">
        <v>0</v>
      </c>
      <c r="F13" s="272">
        <v>170</v>
      </c>
      <c r="G13" s="273">
        <v>722.49010136444781</v>
      </c>
      <c r="H13" s="274">
        <v>681.74005930011424</v>
      </c>
      <c r="I13" s="275"/>
      <c r="J13" s="276">
        <v>153.44827586206895</v>
      </c>
      <c r="K13" s="277">
        <f t="shared" si="1"/>
        <v>1727.6784365266308</v>
      </c>
      <c r="L13" s="278">
        <v>140.4230160664562</v>
      </c>
      <c r="M13" s="279">
        <v>13</v>
      </c>
      <c r="O13" s="94" t="s">
        <v>116</v>
      </c>
      <c r="P13" s="95" t="s">
        <v>173</v>
      </c>
    </row>
    <row r="14" spans="1:18">
      <c r="A14" s="257">
        <f t="shared" si="0"/>
        <v>11</v>
      </c>
      <c r="B14" s="256" t="s">
        <v>169</v>
      </c>
      <c r="C14" s="281" t="s">
        <v>13</v>
      </c>
      <c r="D14" s="282">
        <v>9</v>
      </c>
      <c r="E14" s="283">
        <v>0</v>
      </c>
      <c r="F14" s="300">
        <v>174</v>
      </c>
      <c r="G14" s="284">
        <v>671.53447503699999</v>
      </c>
      <c r="H14" s="285">
        <v>658.06759374837475</v>
      </c>
      <c r="I14" s="285"/>
      <c r="J14" s="286">
        <v>143.10344827586206</v>
      </c>
      <c r="K14" s="287">
        <f t="shared" si="1"/>
        <v>1646.7055170612368</v>
      </c>
      <c r="L14" s="288">
        <v>132.96020687853746</v>
      </c>
      <c r="M14" s="289">
        <v>16</v>
      </c>
      <c r="O14" s="94" t="s">
        <v>117</v>
      </c>
      <c r="P14" s="95" t="s">
        <v>118</v>
      </c>
    </row>
    <row r="15" spans="1:18">
      <c r="A15" s="204">
        <f t="shared" si="0"/>
        <v>12</v>
      </c>
      <c r="B15" s="205" t="s">
        <v>33</v>
      </c>
      <c r="C15" s="206" t="s">
        <v>14</v>
      </c>
      <c r="D15" s="207">
        <v>5</v>
      </c>
      <c r="E15" s="208">
        <v>60</v>
      </c>
      <c r="F15" s="231">
        <v>94</v>
      </c>
      <c r="G15" s="210">
        <v>722.69303768533621</v>
      </c>
      <c r="H15" s="211">
        <v>722.09716222429631</v>
      </c>
      <c r="I15" s="211"/>
      <c r="J15" s="213"/>
      <c r="K15" s="214">
        <f t="shared" si="1"/>
        <v>1538.7901999096325</v>
      </c>
      <c r="L15" s="215">
        <v>153.70108509676942</v>
      </c>
      <c r="M15" s="216">
        <v>10</v>
      </c>
      <c r="O15" s="94" t="s">
        <v>164</v>
      </c>
      <c r="P15" s="95" t="s">
        <v>174</v>
      </c>
    </row>
    <row r="16" spans="1:18" ht="13.5" thickBot="1">
      <c r="A16" s="217">
        <f t="shared" si="0"/>
        <v>13</v>
      </c>
      <c r="B16" s="218" t="s">
        <v>56</v>
      </c>
      <c r="C16" s="219" t="s">
        <v>16</v>
      </c>
      <c r="D16" s="220">
        <v>7</v>
      </c>
      <c r="E16" s="221">
        <v>60</v>
      </c>
      <c r="F16" s="230">
        <v>94</v>
      </c>
      <c r="G16" s="223">
        <v>565.10085328947116</v>
      </c>
      <c r="H16" s="224">
        <v>677.04780169950448</v>
      </c>
      <c r="I16" s="224">
        <v>25</v>
      </c>
      <c r="J16" s="226">
        <v>158.62068965517241</v>
      </c>
      <c r="K16" s="227">
        <f t="shared" si="1"/>
        <v>1519.7693446441478</v>
      </c>
      <c r="L16" s="228">
        <v>132.14347393499739</v>
      </c>
      <c r="M16" s="229">
        <v>17</v>
      </c>
      <c r="O16" s="96" t="s">
        <v>175</v>
      </c>
      <c r="P16" s="97" t="s">
        <v>176</v>
      </c>
    </row>
    <row r="17" spans="1:18">
      <c r="A17" s="268">
        <f t="shared" si="0"/>
        <v>14</v>
      </c>
      <c r="B17" s="255" t="s">
        <v>153</v>
      </c>
      <c r="C17" s="269" t="s">
        <v>13</v>
      </c>
      <c r="D17" s="270">
        <v>8</v>
      </c>
      <c r="E17" s="271">
        <v>0</v>
      </c>
      <c r="F17" s="280">
        <v>132</v>
      </c>
      <c r="G17" s="273">
        <v>609.77705421164148</v>
      </c>
      <c r="H17" s="274">
        <v>551.19799410665155</v>
      </c>
      <c r="I17" s="274"/>
      <c r="J17" s="276">
        <v>132.75862068965517</v>
      </c>
      <c r="K17" s="277">
        <f t="shared" si="1"/>
        <v>1425.733669007948</v>
      </c>
      <c r="L17" s="278">
        <v>116.0975048318293</v>
      </c>
      <c r="M17" s="279">
        <v>22</v>
      </c>
      <c r="P17" s="6"/>
    </row>
    <row r="18" spans="1:18">
      <c r="A18" s="257">
        <f t="shared" si="0"/>
        <v>15</v>
      </c>
      <c r="B18" s="256" t="s">
        <v>88</v>
      </c>
      <c r="C18" s="281" t="s">
        <v>17</v>
      </c>
      <c r="D18" s="282">
        <v>14</v>
      </c>
      <c r="E18" s="283">
        <v>0</v>
      </c>
      <c r="F18" s="290">
        <v>164</v>
      </c>
      <c r="G18" s="284">
        <v>418.24469826363662</v>
      </c>
      <c r="H18" s="285">
        <v>585.61977238447821</v>
      </c>
      <c r="I18" s="285">
        <v>62.5</v>
      </c>
      <c r="J18" s="286">
        <v>106.89655172413794</v>
      </c>
      <c r="K18" s="287">
        <f t="shared" si="1"/>
        <v>1337.2610223722527</v>
      </c>
      <c r="L18" s="288">
        <v>100.38644706481148</v>
      </c>
      <c r="M18" s="289">
        <v>31</v>
      </c>
      <c r="O18" s="117"/>
      <c r="P18" s="6"/>
      <c r="Q18" s="1"/>
    </row>
    <row r="19" spans="1:18">
      <c r="A19" s="268">
        <f t="shared" si="0"/>
        <v>16</v>
      </c>
      <c r="B19" s="255" t="s">
        <v>49</v>
      </c>
      <c r="C19" s="269" t="s">
        <v>15</v>
      </c>
      <c r="D19" s="270">
        <v>6</v>
      </c>
      <c r="E19" s="271">
        <v>0</v>
      </c>
      <c r="F19" s="280">
        <v>112</v>
      </c>
      <c r="G19" s="273">
        <v>521.13793523124957</v>
      </c>
      <c r="H19" s="274">
        <v>622.96802389557138</v>
      </c>
      <c r="I19" s="274"/>
      <c r="J19" s="276"/>
      <c r="K19" s="277">
        <f t="shared" si="1"/>
        <v>1256.1059591268208</v>
      </c>
      <c r="L19" s="278">
        <v>114.41059591268208</v>
      </c>
      <c r="M19" s="279">
        <v>23</v>
      </c>
      <c r="Q19" s="1"/>
    </row>
    <row r="20" spans="1:18">
      <c r="A20" s="217">
        <f t="shared" si="0"/>
        <v>17</v>
      </c>
      <c r="B20" s="218" t="s">
        <v>136</v>
      </c>
      <c r="C20" s="219" t="s">
        <v>12</v>
      </c>
      <c r="D20" s="220">
        <v>3</v>
      </c>
      <c r="E20" s="221">
        <v>300</v>
      </c>
      <c r="F20" s="230">
        <v>70</v>
      </c>
      <c r="G20" s="223">
        <v>540.38649992686851</v>
      </c>
      <c r="H20" s="224">
        <v>418.00699300699296</v>
      </c>
      <c r="I20" s="224">
        <v>75</v>
      </c>
      <c r="J20" s="226">
        <v>127.58620689655173</v>
      </c>
      <c r="K20" s="227">
        <f t="shared" si="1"/>
        <v>1230.9796998304132</v>
      </c>
      <c r="L20" s="228">
        <v>136.91335613340877</v>
      </c>
      <c r="M20" s="229">
        <v>14</v>
      </c>
      <c r="P20"/>
      <c r="Q20" s="1"/>
    </row>
    <row r="21" spans="1:18">
      <c r="A21" s="268">
        <f t="shared" si="0"/>
        <v>18</v>
      </c>
      <c r="B21" s="255" t="s">
        <v>46</v>
      </c>
      <c r="C21" s="269" t="s">
        <v>15</v>
      </c>
      <c r="D21" s="270">
        <v>8</v>
      </c>
      <c r="E21" s="271">
        <v>0</v>
      </c>
      <c r="F21" s="280">
        <v>112</v>
      </c>
      <c r="G21" s="273">
        <v>521.5652866228445</v>
      </c>
      <c r="H21" s="274">
        <v>595.88517115453237</v>
      </c>
      <c r="I21" s="274"/>
      <c r="J21" s="276"/>
      <c r="K21" s="277">
        <f t="shared" si="1"/>
        <v>1229.4504577773769</v>
      </c>
      <c r="L21" s="278">
        <v>111.7450457777377</v>
      </c>
      <c r="M21" s="279">
        <v>25</v>
      </c>
      <c r="P21"/>
      <c r="Q21" s="1"/>
    </row>
    <row r="22" spans="1:18">
      <c r="A22" s="217">
        <f t="shared" si="0"/>
        <v>19</v>
      </c>
      <c r="B22" s="218" t="s">
        <v>189</v>
      </c>
      <c r="C22" s="219" t="s">
        <v>12</v>
      </c>
      <c r="D22" s="220">
        <v>5</v>
      </c>
      <c r="E22" s="221">
        <v>260</v>
      </c>
      <c r="F22" s="230">
        <v>74</v>
      </c>
      <c r="G22" s="223">
        <v>601.32952363904792</v>
      </c>
      <c r="H22" s="224">
        <v>539.4546831569553</v>
      </c>
      <c r="I22" s="224"/>
      <c r="J22" s="226"/>
      <c r="K22" s="227">
        <f t="shared" si="1"/>
        <v>1214.7842067960032</v>
      </c>
      <c r="L22" s="228">
        <v>154.16002794540583</v>
      </c>
      <c r="M22" s="229">
        <v>8</v>
      </c>
      <c r="P22"/>
      <c r="Q22" s="1"/>
    </row>
    <row r="23" spans="1:18">
      <c r="A23" s="204">
        <f t="shared" si="0"/>
        <v>20</v>
      </c>
      <c r="B23" s="205" t="s">
        <v>67</v>
      </c>
      <c r="C23" s="206" t="s">
        <v>13</v>
      </c>
      <c r="D23" s="207">
        <v>7</v>
      </c>
      <c r="E23" s="208">
        <v>140</v>
      </c>
      <c r="F23" s="209">
        <v>86</v>
      </c>
      <c r="G23" s="210">
        <v>608.9887391106854</v>
      </c>
      <c r="H23" s="211">
        <v>512.53956681616251</v>
      </c>
      <c r="I23" s="212"/>
      <c r="J23" s="213"/>
      <c r="K23" s="214">
        <f t="shared" si="1"/>
        <v>1207.5283059268479</v>
      </c>
      <c r="L23" s="215">
        <v>130.41026813102883</v>
      </c>
      <c r="M23" s="216">
        <v>18</v>
      </c>
      <c r="P23" t="s">
        <v>97</v>
      </c>
      <c r="Q23" s="1"/>
    </row>
    <row r="24" spans="1:18">
      <c r="A24" s="257">
        <f t="shared" si="0"/>
        <v>21</v>
      </c>
      <c r="B24" s="256" t="s">
        <v>241</v>
      </c>
      <c r="C24" s="281" t="s">
        <v>16</v>
      </c>
      <c r="D24" s="282">
        <v>7</v>
      </c>
      <c r="E24" s="283">
        <v>0</v>
      </c>
      <c r="F24" s="290">
        <v>142</v>
      </c>
      <c r="G24" s="284">
        <v>467.35304493175084</v>
      </c>
      <c r="H24" s="285">
        <v>553.98503054927039</v>
      </c>
      <c r="I24" s="291"/>
      <c r="J24" s="286"/>
      <c r="K24" s="287">
        <f t="shared" si="1"/>
        <v>1163.3380754810214</v>
      </c>
      <c r="L24" s="288">
        <v>102.13380754810211</v>
      </c>
      <c r="M24" s="289">
        <v>29</v>
      </c>
      <c r="P24"/>
      <c r="Q24" s="1"/>
    </row>
    <row r="25" spans="1:18">
      <c r="A25" s="268">
        <f t="shared" si="0"/>
        <v>22</v>
      </c>
      <c r="B25" s="255" t="s">
        <v>137</v>
      </c>
      <c r="C25" s="269" t="s">
        <v>16</v>
      </c>
      <c r="D25" s="270">
        <v>7</v>
      </c>
      <c r="E25" s="271">
        <v>0</v>
      </c>
      <c r="F25" s="272">
        <v>134</v>
      </c>
      <c r="G25" s="273">
        <v>414.33403121539226</v>
      </c>
      <c r="H25" s="274">
        <v>502.01243170579835</v>
      </c>
      <c r="I25" s="275"/>
      <c r="J25" s="276"/>
      <c r="K25" s="277">
        <f t="shared" si="1"/>
        <v>1050.3464629211908</v>
      </c>
      <c r="L25" s="278">
        <v>91.634646292119058</v>
      </c>
      <c r="M25" s="279">
        <v>33</v>
      </c>
      <c r="P25" t="s">
        <v>10</v>
      </c>
      <c r="Q25" s="1"/>
      <c r="R25" t="s">
        <v>102</v>
      </c>
    </row>
    <row r="26" spans="1:18">
      <c r="A26" s="217">
        <f t="shared" si="0"/>
        <v>23</v>
      </c>
      <c r="B26" s="218" t="s">
        <v>91</v>
      </c>
      <c r="C26" s="219" t="s">
        <v>13</v>
      </c>
      <c r="D26" s="220">
        <v>7</v>
      </c>
      <c r="E26" s="221">
        <v>140</v>
      </c>
      <c r="F26" s="230">
        <v>86</v>
      </c>
      <c r="G26" s="223">
        <v>412.39063686616987</v>
      </c>
      <c r="H26" s="224">
        <v>337.45045277303336</v>
      </c>
      <c r="I26" s="224"/>
      <c r="J26" s="226">
        <v>117.24137931034484</v>
      </c>
      <c r="K26" s="227">
        <f t="shared" si="1"/>
        <v>953.08246894954812</v>
      </c>
      <c r="L26" s="228">
        <v>87.190824376651548</v>
      </c>
      <c r="M26" s="229">
        <v>36</v>
      </c>
      <c r="P26" t="s">
        <v>11</v>
      </c>
      <c r="Q26" s="1"/>
      <c r="R26" t="s">
        <v>101</v>
      </c>
    </row>
    <row r="27" spans="1:18">
      <c r="A27" s="204">
        <f t="shared" si="0"/>
        <v>24</v>
      </c>
      <c r="B27" s="205" t="s">
        <v>87</v>
      </c>
      <c r="C27" s="206" t="s">
        <v>242</v>
      </c>
      <c r="D27" s="207">
        <v>4</v>
      </c>
      <c r="E27" s="208">
        <v>360</v>
      </c>
      <c r="F27" s="231">
        <v>64</v>
      </c>
      <c r="G27" s="210">
        <v>364.15266798418975</v>
      </c>
      <c r="H27" s="211">
        <v>346.81818181818181</v>
      </c>
      <c r="I27" s="211"/>
      <c r="J27" s="213">
        <v>175</v>
      </c>
      <c r="K27" s="214">
        <f t="shared" si="1"/>
        <v>949.9708498023715</v>
      </c>
      <c r="L27" s="215">
        <v>111.08919528162056</v>
      </c>
      <c r="M27" s="216">
        <v>26</v>
      </c>
      <c r="P27" t="s">
        <v>12</v>
      </c>
      <c r="Q27" s="1"/>
      <c r="R27" t="s">
        <v>99</v>
      </c>
    </row>
    <row r="28" spans="1:18">
      <c r="A28" s="217">
        <f t="shared" si="0"/>
        <v>25</v>
      </c>
      <c r="B28" s="218" t="s">
        <v>52</v>
      </c>
      <c r="C28" s="219" t="s">
        <v>14</v>
      </c>
      <c r="D28" s="220">
        <v>7</v>
      </c>
      <c r="E28" s="221">
        <v>80</v>
      </c>
      <c r="F28" s="222">
        <v>122</v>
      </c>
      <c r="G28" s="223">
        <v>388.85961364517817</v>
      </c>
      <c r="H28" s="224">
        <v>385.72223854576799</v>
      </c>
      <c r="I28" s="225"/>
      <c r="J28" s="226"/>
      <c r="K28" s="227">
        <f t="shared" si="1"/>
        <v>896.58185219094617</v>
      </c>
      <c r="L28" s="228">
        <v>84.193679585972419</v>
      </c>
      <c r="M28" s="229">
        <v>37</v>
      </c>
      <c r="P28" t="s">
        <v>13</v>
      </c>
      <c r="Q28" s="1"/>
      <c r="R28" t="s">
        <v>100</v>
      </c>
    </row>
    <row r="29" spans="1:18">
      <c r="A29" s="268">
        <f t="shared" si="0"/>
        <v>26</v>
      </c>
      <c r="B29" s="255" t="s">
        <v>57</v>
      </c>
      <c r="C29" s="269" t="s">
        <v>15</v>
      </c>
      <c r="D29" s="270">
        <v>9</v>
      </c>
      <c r="E29" s="271">
        <v>0</v>
      </c>
      <c r="F29" s="280">
        <v>146</v>
      </c>
      <c r="G29" s="273">
        <v>285.981692460457</v>
      </c>
      <c r="H29" s="274">
        <v>318.84763230544189</v>
      </c>
      <c r="I29" s="274"/>
      <c r="J29" s="276">
        <v>96.551724137931032</v>
      </c>
      <c r="K29" s="277">
        <f t="shared" si="1"/>
        <v>847.38104890382999</v>
      </c>
      <c r="L29" s="278">
        <v>60.482932476589887</v>
      </c>
      <c r="M29" s="279">
        <v>42</v>
      </c>
      <c r="P29" t="s">
        <v>14</v>
      </c>
      <c r="Q29" s="1"/>
      <c r="R29" t="s">
        <v>98</v>
      </c>
    </row>
    <row r="30" spans="1:18">
      <c r="A30" s="217">
        <f t="shared" si="0"/>
        <v>27</v>
      </c>
      <c r="B30" s="218" t="s">
        <v>65</v>
      </c>
      <c r="C30" s="219" t="s">
        <v>14</v>
      </c>
      <c r="D30" s="220">
        <v>2</v>
      </c>
      <c r="E30" s="221">
        <v>640</v>
      </c>
      <c r="F30" s="222">
        <v>36</v>
      </c>
      <c r="G30" s="223">
        <v>283.78021108179416</v>
      </c>
      <c r="H30" s="224">
        <v>304.24183729939125</v>
      </c>
      <c r="I30" s="225"/>
      <c r="J30" s="226">
        <v>163.79310344827587</v>
      </c>
      <c r="K30" s="227">
        <f t="shared" si="1"/>
        <v>787.81515182946123</v>
      </c>
      <c r="L30" s="228">
        <v>163.33945788366262</v>
      </c>
      <c r="M30" s="229">
        <v>6</v>
      </c>
      <c r="P30" t="s">
        <v>15</v>
      </c>
      <c r="Q30" s="1"/>
      <c r="R30" t="s">
        <v>103</v>
      </c>
    </row>
    <row r="31" spans="1:18">
      <c r="A31" s="268">
        <f t="shared" si="0"/>
        <v>28</v>
      </c>
      <c r="B31" s="255" t="s">
        <v>53</v>
      </c>
      <c r="C31" s="269" t="s">
        <v>11</v>
      </c>
      <c r="D31" s="270">
        <v>7</v>
      </c>
      <c r="E31" s="271">
        <v>0</v>
      </c>
      <c r="F31" s="280">
        <v>154</v>
      </c>
      <c r="G31" s="273">
        <v>241.38542464504081</v>
      </c>
      <c r="H31" s="274">
        <v>289.43650793650795</v>
      </c>
      <c r="I31" s="274"/>
      <c r="J31" s="276">
        <v>70.689655172413794</v>
      </c>
      <c r="K31" s="277">
        <f t="shared" si="1"/>
        <v>755.51158775396254</v>
      </c>
      <c r="L31" s="278">
        <v>53.082193258154874</v>
      </c>
      <c r="M31" s="279">
        <v>46</v>
      </c>
      <c r="P31" t="s">
        <v>16</v>
      </c>
      <c r="Q31" s="1"/>
      <c r="R31" t="s">
        <v>104</v>
      </c>
    </row>
    <row r="32" spans="1:18">
      <c r="A32" s="217">
        <f t="shared" si="0"/>
        <v>29</v>
      </c>
      <c r="B32" s="218" t="s">
        <v>68</v>
      </c>
      <c r="C32" s="219" t="s">
        <v>14</v>
      </c>
      <c r="D32" s="220">
        <v>5</v>
      </c>
      <c r="E32" s="221">
        <v>260</v>
      </c>
      <c r="F32" s="222">
        <v>74</v>
      </c>
      <c r="G32" s="223">
        <v>319.02016395603744</v>
      </c>
      <c r="H32" s="224">
        <v>339.3683027968691</v>
      </c>
      <c r="I32" s="225"/>
      <c r="J32" s="226"/>
      <c r="K32" s="227">
        <f t="shared" si="1"/>
        <v>732.38846675290654</v>
      </c>
      <c r="L32" s="228">
        <v>88.971414426068449</v>
      </c>
      <c r="M32" s="229">
        <v>35</v>
      </c>
      <c r="P32" t="s">
        <v>17</v>
      </c>
      <c r="Q32" s="1"/>
      <c r="R32" t="s">
        <v>105</v>
      </c>
    </row>
    <row r="33" spans="1:18">
      <c r="A33" s="204">
        <f t="shared" si="0"/>
        <v>30</v>
      </c>
      <c r="B33" s="205" t="s">
        <v>214</v>
      </c>
      <c r="C33" s="206" t="s">
        <v>13</v>
      </c>
      <c r="D33" s="207">
        <v>3</v>
      </c>
      <c r="E33" s="208">
        <v>620</v>
      </c>
      <c r="F33" s="231">
        <v>38</v>
      </c>
      <c r="G33" s="210">
        <v>244.83531618076802</v>
      </c>
      <c r="H33" s="211">
        <v>226.94805194805195</v>
      </c>
      <c r="I33" s="211"/>
      <c r="J33" s="213">
        <v>137.93103448275861</v>
      </c>
      <c r="K33" s="214">
        <f t="shared" si="1"/>
        <v>647.71440261157863</v>
      </c>
      <c r="L33" s="215">
        <v>124.15351792863683</v>
      </c>
      <c r="M33" s="216">
        <v>21</v>
      </c>
      <c r="P33" t="s">
        <v>18</v>
      </c>
      <c r="R33" t="s">
        <v>179</v>
      </c>
    </row>
    <row r="34" spans="1:18">
      <c r="A34" s="217">
        <f t="shared" si="0"/>
        <v>31</v>
      </c>
      <c r="B34" s="218" t="s">
        <v>94</v>
      </c>
      <c r="C34" s="219" t="s">
        <v>13</v>
      </c>
      <c r="D34" s="220">
        <v>6</v>
      </c>
      <c r="E34" s="221">
        <v>80</v>
      </c>
      <c r="F34" s="222">
        <v>92</v>
      </c>
      <c r="G34" s="223">
        <v>285.17706721468647</v>
      </c>
      <c r="H34" s="224">
        <v>234.23531703158187</v>
      </c>
      <c r="I34" s="225"/>
      <c r="J34" s="226"/>
      <c r="K34" s="227">
        <f t="shared" si="1"/>
        <v>611.4123842462684</v>
      </c>
      <c r="L34" s="228">
        <v>56.457867852855259</v>
      </c>
      <c r="M34" s="229">
        <v>43</v>
      </c>
      <c r="P34" t="s">
        <v>19</v>
      </c>
      <c r="R34" t="s">
        <v>180</v>
      </c>
    </row>
    <row r="35" spans="1:18">
      <c r="A35" s="204">
        <f t="shared" si="0"/>
        <v>32</v>
      </c>
      <c r="B35" s="205" t="s">
        <v>187</v>
      </c>
      <c r="C35" s="206" t="s">
        <v>14</v>
      </c>
      <c r="D35" s="207">
        <v>3</v>
      </c>
      <c r="E35" s="208">
        <v>540</v>
      </c>
      <c r="F35" s="231">
        <v>46</v>
      </c>
      <c r="G35" s="210">
        <v>211.85653633150787</v>
      </c>
      <c r="H35" s="211">
        <v>202.34812778214192</v>
      </c>
      <c r="I35" s="211"/>
      <c r="J35" s="213">
        <v>101.72413793103448</v>
      </c>
      <c r="K35" s="214">
        <f t="shared" si="1"/>
        <v>561.92880204468429</v>
      </c>
      <c r="L35" s="215">
        <v>90.044492198619508</v>
      </c>
      <c r="M35" s="216">
        <v>34</v>
      </c>
    </row>
    <row r="36" spans="1:18">
      <c r="A36" s="217">
        <f t="shared" ref="A36:A66" si="2">A35+1</f>
        <v>33</v>
      </c>
      <c r="B36" s="218" t="s">
        <v>93</v>
      </c>
      <c r="C36" s="219" t="s">
        <v>13</v>
      </c>
      <c r="D36" s="220">
        <v>5</v>
      </c>
      <c r="E36" s="221">
        <v>520</v>
      </c>
      <c r="F36" s="222">
        <v>66</v>
      </c>
      <c r="G36" s="223">
        <v>253.52072630972816</v>
      </c>
      <c r="H36" s="224">
        <v>239.1016214177979</v>
      </c>
      <c r="I36" s="225"/>
      <c r="J36" s="226"/>
      <c r="K36" s="227">
        <f t="shared" ref="K36:K66" si="3">SUM(F36:J36)</f>
        <v>558.62234772752606</v>
      </c>
      <c r="L36" s="228">
        <v>102.62965577656793</v>
      </c>
      <c r="M36" s="229">
        <v>28</v>
      </c>
    </row>
    <row r="37" spans="1:18">
      <c r="A37" s="204">
        <f t="shared" si="2"/>
        <v>34</v>
      </c>
      <c r="B37" s="205" t="s">
        <v>61</v>
      </c>
      <c r="C37" s="206" t="s">
        <v>13</v>
      </c>
      <c r="D37" s="207">
        <v>2</v>
      </c>
      <c r="E37" s="208">
        <v>400</v>
      </c>
      <c r="F37" s="231">
        <v>60</v>
      </c>
      <c r="G37" s="210">
        <v>241.8967438405349</v>
      </c>
      <c r="H37" s="211">
        <v>237.66233766233765</v>
      </c>
      <c r="I37" s="211"/>
      <c r="J37" s="213"/>
      <c r="K37" s="214">
        <f t="shared" si="3"/>
        <v>539.55908150287257</v>
      </c>
      <c r="L37" s="215">
        <v>79.926513583812095</v>
      </c>
      <c r="M37" s="216">
        <v>38</v>
      </c>
    </row>
    <row r="38" spans="1:18">
      <c r="A38" s="217">
        <f t="shared" si="2"/>
        <v>35</v>
      </c>
      <c r="B38" s="218" t="s">
        <v>170</v>
      </c>
      <c r="C38" s="219" t="s">
        <v>13</v>
      </c>
      <c r="D38" s="220">
        <v>3</v>
      </c>
      <c r="E38" s="221">
        <v>540</v>
      </c>
      <c r="F38" s="230">
        <v>46</v>
      </c>
      <c r="G38" s="223">
        <v>246.9828666248049</v>
      </c>
      <c r="H38" s="224">
        <v>217.06574675324674</v>
      </c>
      <c r="I38" s="224"/>
      <c r="J38" s="226"/>
      <c r="K38" s="227">
        <f t="shared" si="3"/>
        <v>510.04861337805164</v>
      </c>
      <c r="L38" s="228">
        <v>100.88013334305469</v>
      </c>
      <c r="M38" s="229">
        <v>30</v>
      </c>
    </row>
    <row r="39" spans="1:18">
      <c r="A39" s="204">
        <f t="shared" si="2"/>
        <v>36</v>
      </c>
      <c r="B39" s="205" t="s">
        <v>96</v>
      </c>
      <c r="C39" s="206" t="s">
        <v>17</v>
      </c>
      <c r="D39" s="207">
        <v>6</v>
      </c>
      <c r="E39" s="208">
        <v>80</v>
      </c>
      <c r="F39" s="209">
        <v>92</v>
      </c>
      <c r="G39" s="210">
        <v>108.7952308998216</v>
      </c>
      <c r="H39" s="211">
        <v>231.47402597402598</v>
      </c>
      <c r="I39" s="212"/>
      <c r="J39" s="213">
        <v>75.862068965517238</v>
      </c>
      <c r="K39" s="214">
        <f t="shared" si="3"/>
        <v>508.13132583936476</v>
      </c>
      <c r="L39" s="215">
        <v>36.985788790635603</v>
      </c>
      <c r="M39" s="216">
        <v>51</v>
      </c>
    </row>
    <row r="40" spans="1:18">
      <c r="A40" s="217">
        <f t="shared" si="2"/>
        <v>37</v>
      </c>
      <c r="B40" s="218" t="s">
        <v>69</v>
      </c>
      <c r="C40" s="219" t="s">
        <v>16</v>
      </c>
      <c r="D40" s="220">
        <v>3</v>
      </c>
      <c r="E40" s="221">
        <v>620</v>
      </c>
      <c r="F40" s="230">
        <v>38</v>
      </c>
      <c r="G40" s="223">
        <v>176.88662376480414</v>
      </c>
      <c r="H40" s="224">
        <v>175.77094474153296</v>
      </c>
      <c r="I40" s="224"/>
      <c r="J40" s="226">
        <v>112.06896551724137</v>
      </c>
      <c r="K40" s="227">
        <f t="shared" si="3"/>
        <v>502.72653402357844</v>
      </c>
      <c r="L40" s="228">
        <v>92.80462329114134</v>
      </c>
      <c r="M40" s="229">
        <v>32</v>
      </c>
    </row>
    <row r="41" spans="1:18">
      <c r="A41" s="204">
        <f t="shared" si="2"/>
        <v>38</v>
      </c>
      <c r="B41" s="205" t="s">
        <v>95</v>
      </c>
      <c r="C41" s="206" t="s">
        <v>15</v>
      </c>
      <c r="D41" s="207">
        <v>4</v>
      </c>
      <c r="E41" s="208">
        <v>160</v>
      </c>
      <c r="F41" s="231">
        <v>84</v>
      </c>
      <c r="G41" s="210">
        <v>176.72575334581225</v>
      </c>
      <c r="H41" s="211">
        <v>180.29358072446919</v>
      </c>
      <c r="I41" s="211"/>
      <c r="J41" s="213"/>
      <c r="K41" s="214">
        <f t="shared" si="3"/>
        <v>441.01933407028139</v>
      </c>
      <c r="L41" s="215">
        <v>42.502301675033507</v>
      </c>
      <c r="M41" s="216">
        <v>48</v>
      </c>
    </row>
    <row r="42" spans="1:18">
      <c r="A42" s="217">
        <f t="shared" si="2"/>
        <v>39</v>
      </c>
      <c r="B42" s="218" t="s">
        <v>140</v>
      </c>
      <c r="C42" s="219" t="s">
        <v>11</v>
      </c>
      <c r="D42" s="220">
        <v>4</v>
      </c>
      <c r="E42" s="221">
        <v>120</v>
      </c>
      <c r="F42" s="230">
        <v>88</v>
      </c>
      <c r="G42" s="223">
        <v>106.39358863483548</v>
      </c>
      <c r="H42" s="224">
        <v>129.65201465201466</v>
      </c>
      <c r="I42" s="224"/>
      <c r="J42" s="226">
        <v>81.034482758620683</v>
      </c>
      <c r="K42" s="227">
        <f t="shared" si="3"/>
        <v>405.08008604547081</v>
      </c>
      <c r="L42" s="228">
        <v>26.823364009869334</v>
      </c>
      <c r="M42" s="229">
        <v>53</v>
      </c>
    </row>
    <row r="43" spans="1:18">
      <c r="A43" s="204">
        <f t="shared" si="2"/>
        <v>40</v>
      </c>
      <c r="B43" s="205" t="s">
        <v>168</v>
      </c>
      <c r="C43" s="206" t="s">
        <v>15</v>
      </c>
      <c r="D43" s="207">
        <v>4</v>
      </c>
      <c r="E43" s="208">
        <v>620</v>
      </c>
      <c r="F43" s="209">
        <v>56</v>
      </c>
      <c r="G43" s="210">
        <v>112.60662625561602</v>
      </c>
      <c r="H43" s="211">
        <v>133.74887237151387</v>
      </c>
      <c r="I43" s="212"/>
      <c r="J43" s="213">
        <v>91.379310344827587</v>
      </c>
      <c r="K43" s="214">
        <f t="shared" si="3"/>
        <v>393.73480897195748</v>
      </c>
      <c r="L43" s="215">
        <v>64.830394375560502</v>
      </c>
      <c r="M43" s="216">
        <v>40</v>
      </c>
    </row>
    <row r="44" spans="1:18">
      <c r="A44" s="217">
        <f t="shared" si="2"/>
        <v>41</v>
      </c>
      <c r="B44" s="218" t="s">
        <v>60</v>
      </c>
      <c r="C44" s="219" t="s">
        <v>12</v>
      </c>
      <c r="D44" s="220">
        <v>5</v>
      </c>
      <c r="E44" s="221">
        <v>520</v>
      </c>
      <c r="F44" s="230">
        <v>58</v>
      </c>
      <c r="G44" s="223">
        <v>155.55369175760538</v>
      </c>
      <c r="H44" s="224">
        <v>143.85300813008129</v>
      </c>
      <c r="I44" s="224">
        <v>25</v>
      </c>
      <c r="J44" s="226"/>
      <c r="K44" s="227">
        <f t="shared" si="3"/>
        <v>382.40669988768667</v>
      </c>
      <c r="L44" s="228">
        <v>62.376395809934728</v>
      </c>
      <c r="M44" s="229">
        <v>41</v>
      </c>
    </row>
    <row r="45" spans="1:18">
      <c r="A45" s="204">
        <f t="shared" si="2"/>
        <v>42</v>
      </c>
      <c r="B45" s="205" t="s">
        <v>171</v>
      </c>
      <c r="C45" s="206" t="s">
        <v>14</v>
      </c>
      <c r="D45" s="207">
        <v>3</v>
      </c>
      <c r="E45" s="208">
        <v>460</v>
      </c>
      <c r="F45" s="231">
        <v>54</v>
      </c>
      <c r="G45" s="210">
        <v>97.861940428588724</v>
      </c>
      <c r="H45" s="211">
        <v>114.24302663132653</v>
      </c>
      <c r="I45" s="211"/>
      <c r="J45" s="213">
        <v>60.344827586206897</v>
      </c>
      <c r="K45" s="214">
        <f t="shared" si="3"/>
        <v>326.44979464612214</v>
      </c>
      <c r="L45" s="215">
        <v>39.278697603688009</v>
      </c>
      <c r="M45" s="216">
        <v>50</v>
      </c>
    </row>
    <row r="46" spans="1:18">
      <c r="A46" s="217">
        <f t="shared" si="2"/>
        <v>43</v>
      </c>
      <c r="B46" s="218" t="s">
        <v>240</v>
      </c>
      <c r="C46" s="219" t="s">
        <v>11</v>
      </c>
      <c r="D46" s="220">
        <v>2</v>
      </c>
      <c r="E46" s="221">
        <v>800</v>
      </c>
      <c r="F46" s="222">
        <v>20</v>
      </c>
      <c r="G46" s="223">
        <v>131.9210786739238</v>
      </c>
      <c r="H46" s="224">
        <v>117.18494271685762</v>
      </c>
      <c r="I46" s="225"/>
      <c r="J46" s="226"/>
      <c r="K46" s="227">
        <f t="shared" si="3"/>
        <v>269.10602139078139</v>
      </c>
      <c r="L46" s="228">
        <v>124.55301069539071</v>
      </c>
      <c r="M46" s="229">
        <v>20</v>
      </c>
    </row>
    <row r="47" spans="1:18">
      <c r="A47" s="204">
        <f t="shared" si="2"/>
        <v>44</v>
      </c>
      <c r="B47" s="205" t="s">
        <v>70</v>
      </c>
      <c r="C47" s="206" t="s">
        <v>13</v>
      </c>
      <c r="D47" s="207">
        <v>2</v>
      </c>
      <c r="E47" s="208">
        <v>900</v>
      </c>
      <c r="F47" s="231">
        <v>28</v>
      </c>
      <c r="G47" s="210">
        <v>58.139534883720934</v>
      </c>
      <c r="H47" s="211">
        <v>55.844155844155836</v>
      </c>
      <c r="I47" s="211"/>
      <c r="J47" s="213">
        <v>122.41379310344827</v>
      </c>
      <c r="K47" s="214">
        <f t="shared" si="3"/>
        <v>264.39748383132502</v>
      </c>
      <c r="L47" s="215">
        <v>113.98369072787675</v>
      </c>
      <c r="M47" s="216">
        <v>24</v>
      </c>
    </row>
    <row r="48" spans="1:18">
      <c r="A48" s="217">
        <f t="shared" si="2"/>
        <v>45</v>
      </c>
      <c r="B48" s="218" t="s">
        <v>186</v>
      </c>
      <c r="C48" s="219" t="s">
        <v>10</v>
      </c>
      <c r="D48" s="220">
        <v>2</v>
      </c>
      <c r="E48" s="221">
        <v>640</v>
      </c>
      <c r="F48" s="230">
        <v>36</v>
      </c>
      <c r="G48" s="223">
        <v>143.46846097149242</v>
      </c>
      <c r="H48" s="224">
        <v>58.846153846153847</v>
      </c>
      <c r="I48" s="224"/>
      <c r="J48" s="226"/>
      <c r="K48" s="227">
        <f t="shared" si="3"/>
        <v>238.31461481764626</v>
      </c>
      <c r="L48" s="228">
        <v>56.198504116012849</v>
      </c>
      <c r="M48" s="229">
        <v>44</v>
      </c>
    </row>
    <row r="49" spans="1:13">
      <c r="A49" s="204">
        <f t="shared" si="2"/>
        <v>46</v>
      </c>
      <c r="B49" s="205" t="s">
        <v>185</v>
      </c>
      <c r="C49" s="206" t="s">
        <v>15</v>
      </c>
      <c r="D49" s="207">
        <v>2</v>
      </c>
      <c r="E49" s="208">
        <v>820</v>
      </c>
      <c r="F49" s="231">
        <v>36</v>
      </c>
      <c r="G49" s="210">
        <v>35.303430079155667</v>
      </c>
      <c r="H49" s="211">
        <v>38.454545454545453</v>
      </c>
      <c r="I49" s="211"/>
      <c r="J49" s="213">
        <v>86.206896551724128</v>
      </c>
      <c r="K49" s="214">
        <f t="shared" si="3"/>
        <v>195.96487208542527</v>
      </c>
      <c r="L49" s="215">
        <v>40.976653074278396</v>
      </c>
      <c r="M49" s="232">
        <v>49</v>
      </c>
    </row>
    <row r="50" spans="1:13">
      <c r="A50" s="217">
        <f t="shared" si="2"/>
        <v>47</v>
      </c>
      <c r="B50" s="218" t="s">
        <v>89</v>
      </c>
      <c r="C50" s="219" t="s">
        <v>318</v>
      </c>
      <c r="D50" s="220">
        <v>0</v>
      </c>
      <c r="E50" s="221">
        <v>1000</v>
      </c>
      <c r="F50" s="230">
        <v>0</v>
      </c>
      <c r="G50" s="223">
        <v>0</v>
      </c>
      <c r="H50" s="224">
        <v>0</v>
      </c>
      <c r="I50" s="224"/>
      <c r="J50" s="226">
        <v>184.48275862068968</v>
      </c>
      <c r="K50" s="227">
        <f t="shared" si="3"/>
        <v>184.48275862068968</v>
      </c>
      <c r="L50" s="228">
        <v>0</v>
      </c>
      <c r="M50" s="229"/>
    </row>
    <row r="51" spans="1:13">
      <c r="A51" s="204">
        <f t="shared" si="2"/>
        <v>48</v>
      </c>
      <c r="B51" s="205" t="s">
        <v>90</v>
      </c>
      <c r="C51" s="206" t="s">
        <v>301</v>
      </c>
      <c r="D51" s="207">
        <v>1</v>
      </c>
      <c r="E51" s="208">
        <v>820</v>
      </c>
      <c r="F51" s="231">
        <v>18</v>
      </c>
      <c r="G51" s="210">
        <v>28.051948051948052</v>
      </c>
      <c r="H51" s="211">
        <v>24.545454545454547</v>
      </c>
      <c r="I51" s="211"/>
      <c r="J51" s="213">
        <v>110</v>
      </c>
      <c r="K51" s="214">
        <f t="shared" si="3"/>
        <v>180.59740259740261</v>
      </c>
      <c r="L51" s="215">
        <v>29.220779220779221</v>
      </c>
      <c r="M51" s="232">
        <v>52</v>
      </c>
    </row>
    <row r="52" spans="1:13">
      <c r="A52" s="217">
        <f t="shared" si="2"/>
        <v>49</v>
      </c>
      <c r="B52" s="218" t="s">
        <v>45</v>
      </c>
      <c r="C52" s="219" t="s">
        <v>12</v>
      </c>
      <c r="D52" s="220">
        <v>1</v>
      </c>
      <c r="E52" s="221">
        <v>700</v>
      </c>
      <c r="F52" s="230">
        <v>30</v>
      </c>
      <c r="G52" s="223">
        <v>82.137628111273784</v>
      </c>
      <c r="H52" s="224">
        <v>68.041237113402062</v>
      </c>
      <c r="I52" s="224"/>
      <c r="J52" s="226"/>
      <c r="K52" s="227">
        <f t="shared" si="3"/>
        <v>180.17886522467586</v>
      </c>
      <c r="L52" s="228">
        <v>50.059621741558622</v>
      </c>
      <c r="M52" s="229">
        <v>47</v>
      </c>
    </row>
    <row r="53" spans="1:13">
      <c r="A53" s="204">
        <f t="shared" si="2"/>
        <v>50</v>
      </c>
      <c r="B53" s="205" t="s">
        <v>58</v>
      </c>
      <c r="C53" s="206" t="s">
        <v>16</v>
      </c>
      <c r="D53" s="207">
        <v>2</v>
      </c>
      <c r="E53" s="208">
        <v>900</v>
      </c>
      <c r="F53" s="231">
        <v>20</v>
      </c>
      <c r="G53" s="210">
        <v>62.608695652173921</v>
      </c>
      <c r="H53" s="211">
        <v>66.666666666666657</v>
      </c>
      <c r="I53" s="211">
        <v>12.5</v>
      </c>
      <c r="J53" s="213"/>
      <c r="K53" s="214">
        <f t="shared" si="3"/>
        <v>161.77536231884056</v>
      </c>
      <c r="L53" s="215">
        <v>129.27536231884056</v>
      </c>
      <c r="M53" s="232">
        <v>19</v>
      </c>
    </row>
    <row r="54" spans="1:13">
      <c r="A54" s="217">
        <f t="shared" si="2"/>
        <v>51</v>
      </c>
      <c r="B54" s="218" t="s">
        <v>55</v>
      </c>
      <c r="C54" s="219" t="s">
        <v>12</v>
      </c>
      <c r="D54" s="220">
        <v>1</v>
      </c>
      <c r="E54" s="221">
        <v>820</v>
      </c>
      <c r="F54" s="230">
        <v>18</v>
      </c>
      <c r="G54" s="223">
        <v>74.7</v>
      </c>
      <c r="H54" s="224">
        <v>60</v>
      </c>
      <c r="I54" s="224"/>
      <c r="J54" s="226"/>
      <c r="K54" s="227">
        <f t="shared" si="3"/>
        <v>152.69999999999999</v>
      </c>
      <c r="L54" s="228">
        <v>74.833333333333329</v>
      </c>
      <c r="M54" s="229">
        <v>39</v>
      </c>
    </row>
    <row r="55" spans="1:13">
      <c r="A55" s="204">
        <f t="shared" si="2"/>
        <v>52</v>
      </c>
      <c r="B55" s="205" t="s">
        <v>188</v>
      </c>
      <c r="C55" s="206" t="s">
        <v>12</v>
      </c>
      <c r="D55" s="207">
        <v>1</v>
      </c>
      <c r="E55" s="208">
        <v>900</v>
      </c>
      <c r="F55" s="231">
        <v>10</v>
      </c>
      <c r="G55" s="210">
        <v>80</v>
      </c>
      <c r="H55" s="211">
        <v>62.5</v>
      </c>
      <c r="I55" s="211"/>
      <c r="J55" s="213"/>
      <c r="K55" s="214">
        <f t="shared" si="3"/>
        <v>152.5</v>
      </c>
      <c r="L55" s="215">
        <v>142.5</v>
      </c>
      <c r="M55" s="232">
        <v>12</v>
      </c>
    </row>
    <row r="56" spans="1:13">
      <c r="A56" s="217">
        <f t="shared" si="2"/>
        <v>53</v>
      </c>
      <c r="B56" s="218" t="s">
        <v>155</v>
      </c>
      <c r="C56" s="219" t="s">
        <v>18</v>
      </c>
      <c r="D56" s="220">
        <v>1</v>
      </c>
      <c r="E56" s="221">
        <v>900</v>
      </c>
      <c r="F56" s="230">
        <v>10</v>
      </c>
      <c r="G56" s="223">
        <v>29.941860465116278</v>
      </c>
      <c r="H56" s="224">
        <v>80</v>
      </c>
      <c r="I56" s="224"/>
      <c r="J56" s="226"/>
      <c r="K56" s="227">
        <f t="shared" si="3"/>
        <v>119.94186046511628</v>
      </c>
      <c r="L56" s="228">
        <v>109.94186046511626</v>
      </c>
      <c r="M56" s="229">
        <v>27</v>
      </c>
    </row>
    <row r="57" spans="1:13">
      <c r="A57" s="204">
        <f t="shared" si="2"/>
        <v>54</v>
      </c>
      <c r="B57" s="205" t="s">
        <v>317</v>
      </c>
      <c r="C57" s="206" t="s">
        <v>13</v>
      </c>
      <c r="D57" s="207">
        <v>1</v>
      </c>
      <c r="E57" s="208">
        <v>900</v>
      </c>
      <c r="F57" s="209">
        <v>10</v>
      </c>
      <c r="G57" s="210">
        <v>17.868338557993731</v>
      </c>
      <c r="H57" s="211">
        <v>7.8431372549019605</v>
      </c>
      <c r="I57" s="212"/>
      <c r="J57" s="213">
        <v>65.517241379310349</v>
      </c>
      <c r="K57" s="214">
        <f t="shared" si="3"/>
        <v>101.22871719220603</v>
      </c>
      <c r="L57" s="215">
        <v>25.711475812895689</v>
      </c>
      <c r="M57" s="232">
        <v>54</v>
      </c>
    </row>
    <row r="58" spans="1:13">
      <c r="A58" s="217">
        <f t="shared" si="2"/>
        <v>55</v>
      </c>
      <c r="B58" s="218" t="s">
        <v>47</v>
      </c>
      <c r="C58" s="219" t="s">
        <v>11</v>
      </c>
      <c r="D58" s="220">
        <v>1</v>
      </c>
      <c r="E58" s="221">
        <v>1000</v>
      </c>
      <c r="F58" s="230">
        <v>10</v>
      </c>
      <c r="G58" s="223">
        <v>0</v>
      </c>
      <c r="H58" s="224">
        <v>0</v>
      </c>
      <c r="I58" s="224"/>
      <c r="J58" s="226">
        <v>55.172413793103445</v>
      </c>
      <c r="K58" s="227">
        <f t="shared" si="3"/>
        <v>65.172413793103445</v>
      </c>
      <c r="L58" s="228">
        <v>0</v>
      </c>
      <c r="M58" s="229"/>
    </row>
    <row r="59" spans="1:13">
      <c r="A59" s="204">
        <f t="shared" si="2"/>
        <v>56</v>
      </c>
      <c r="B59" s="205" t="s">
        <v>92</v>
      </c>
      <c r="C59" s="206" t="s">
        <v>14</v>
      </c>
      <c r="D59" s="207">
        <v>1</v>
      </c>
      <c r="E59" s="208">
        <v>900</v>
      </c>
      <c r="F59" s="231">
        <v>10</v>
      </c>
      <c r="G59" s="210">
        <v>26.153846153846157</v>
      </c>
      <c r="H59" s="211">
        <v>28.571428571428569</v>
      </c>
      <c r="I59" s="211"/>
      <c r="J59" s="213"/>
      <c r="K59" s="214">
        <f t="shared" si="3"/>
        <v>64.72527472527473</v>
      </c>
      <c r="L59" s="215">
        <v>54.72527472527473</v>
      </c>
      <c r="M59" s="232">
        <v>45</v>
      </c>
    </row>
    <row r="60" spans="1:13">
      <c r="A60" s="217">
        <f t="shared" si="2"/>
        <v>57</v>
      </c>
      <c r="B60" s="218" t="s">
        <v>172</v>
      </c>
      <c r="C60" s="219" t="s">
        <v>16</v>
      </c>
      <c r="D60" s="220">
        <v>1</v>
      </c>
      <c r="E60" s="221">
        <v>1000</v>
      </c>
      <c r="F60" s="222">
        <v>50</v>
      </c>
      <c r="G60" s="223">
        <v>0</v>
      </c>
      <c r="H60" s="224">
        <v>0</v>
      </c>
      <c r="I60" s="225"/>
      <c r="J60" s="226"/>
      <c r="K60" s="227">
        <f t="shared" si="3"/>
        <v>50</v>
      </c>
      <c r="L60" s="228">
        <v>0</v>
      </c>
      <c r="M60" s="229"/>
    </row>
    <row r="61" spans="1:13">
      <c r="A61" s="204">
        <f t="shared" si="2"/>
        <v>58</v>
      </c>
      <c r="B61" s="205" t="s">
        <v>183</v>
      </c>
      <c r="C61" s="206"/>
      <c r="D61" s="207">
        <v>0</v>
      </c>
      <c r="E61" s="208">
        <v>1000</v>
      </c>
      <c r="F61" s="231">
        <v>0</v>
      </c>
      <c r="G61" s="210">
        <v>0</v>
      </c>
      <c r="H61" s="211">
        <v>0</v>
      </c>
      <c r="I61" s="211"/>
      <c r="J61" s="213"/>
      <c r="K61" s="214">
        <f t="shared" si="3"/>
        <v>0</v>
      </c>
      <c r="L61" s="215">
        <v>0</v>
      </c>
      <c r="M61" s="232"/>
    </row>
    <row r="62" spans="1:13">
      <c r="A62" s="217">
        <f t="shared" si="2"/>
        <v>59</v>
      </c>
      <c r="B62" s="218" t="s">
        <v>190</v>
      </c>
      <c r="C62" s="219"/>
      <c r="D62" s="220">
        <v>0</v>
      </c>
      <c r="E62" s="221">
        <v>1000</v>
      </c>
      <c r="F62" s="230">
        <v>0</v>
      </c>
      <c r="G62" s="223">
        <v>0</v>
      </c>
      <c r="H62" s="224">
        <v>0</v>
      </c>
      <c r="I62" s="224"/>
      <c r="J62" s="226"/>
      <c r="K62" s="227">
        <f t="shared" si="3"/>
        <v>0</v>
      </c>
      <c r="L62" s="228">
        <v>0</v>
      </c>
      <c r="M62" s="229"/>
    </row>
    <row r="63" spans="1:13">
      <c r="A63" s="204">
        <f t="shared" si="2"/>
        <v>60</v>
      </c>
      <c r="B63" s="205" t="s">
        <v>59</v>
      </c>
      <c r="C63" s="206"/>
      <c r="D63" s="207">
        <v>0</v>
      </c>
      <c r="E63" s="208">
        <v>1000</v>
      </c>
      <c r="F63" s="231">
        <v>0</v>
      </c>
      <c r="G63" s="210">
        <v>0</v>
      </c>
      <c r="H63" s="211">
        <v>0</v>
      </c>
      <c r="I63" s="211"/>
      <c r="J63" s="213"/>
      <c r="K63" s="214">
        <f t="shared" si="3"/>
        <v>0</v>
      </c>
      <c r="L63" s="215">
        <v>0</v>
      </c>
      <c r="M63" s="232"/>
    </row>
    <row r="64" spans="1:13">
      <c r="A64" s="217">
        <f t="shared" si="2"/>
        <v>61</v>
      </c>
      <c r="B64" s="218" t="s">
        <v>62</v>
      </c>
      <c r="C64" s="219"/>
      <c r="D64" s="220">
        <v>0</v>
      </c>
      <c r="E64" s="221">
        <v>1000</v>
      </c>
      <c r="F64" s="222">
        <v>0</v>
      </c>
      <c r="G64" s="223">
        <v>0</v>
      </c>
      <c r="H64" s="224">
        <v>0</v>
      </c>
      <c r="I64" s="225"/>
      <c r="J64" s="226"/>
      <c r="K64" s="227">
        <f t="shared" si="3"/>
        <v>0</v>
      </c>
      <c r="L64" s="228">
        <v>0</v>
      </c>
      <c r="M64" s="233"/>
    </row>
    <row r="65" spans="1:13">
      <c r="A65" s="204">
        <f t="shared" si="2"/>
        <v>62</v>
      </c>
      <c r="B65" s="205" t="s">
        <v>64</v>
      </c>
      <c r="C65" s="206"/>
      <c r="D65" s="207">
        <v>0</v>
      </c>
      <c r="E65" s="208">
        <v>1000</v>
      </c>
      <c r="F65" s="209">
        <v>0</v>
      </c>
      <c r="G65" s="210">
        <v>0</v>
      </c>
      <c r="H65" s="211">
        <v>0</v>
      </c>
      <c r="I65" s="212"/>
      <c r="J65" s="213"/>
      <c r="K65" s="214">
        <f t="shared" si="3"/>
        <v>0</v>
      </c>
      <c r="L65" s="215">
        <v>0</v>
      </c>
      <c r="M65" s="232"/>
    </row>
    <row r="66" spans="1:13" ht="13.5" thickBot="1">
      <c r="A66" s="217">
        <f t="shared" si="2"/>
        <v>63</v>
      </c>
      <c r="B66" s="244" t="s">
        <v>192</v>
      </c>
      <c r="C66" s="245"/>
      <c r="D66" s="246">
        <v>0</v>
      </c>
      <c r="E66" s="247">
        <v>1000</v>
      </c>
      <c r="F66" s="248">
        <v>0</v>
      </c>
      <c r="G66" s="249">
        <v>0</v>
      </c>
      <c r="H66" s="250">
        <v>0</v>
      </c>
      <c r="I66" s="251"/>
      <c r="J66" s="252"/>
      <c r="K66" s="253">
        <f t="shared" si="3"/>
        <v>0</v>
      </c>
      <c r="L66" s="254">
        <v>0</v>
      </c>
      <c r="M66" s="298"/>
    </row>
    <row r="67" spans="1:13">
      <c r="A67" s="234"/>
      <c r="B67" s="235"/>
      <c r="C67" s="234"/>
      <c r="D67" s="234"/>
      <c r="E67" s="236"/>
      <c r="F67" s="235"/>
      <c r="G67" s="235"/>
      <c r="H67" s="235"/>
      <c r="I67" s="235"/>
      <c r="J67" s="235"/>
      <c r="K67" s="235"/>
      <c r="L67" s="236"/>
      <c r="M67" s="234"/>
    </row>
    <row r="68" spans="1:13">
      <c r="A68" s="234"/>
      <c r="B68" s="235"/>
      <c r="C68" s="234"/>
      <c r="D68" s="234"/>
      <c r="E68" s="236"/>
      <c r="F68" s="235"/>
      <c r="G68" s="235"/>
      <c r="H68" s="235"/>
      <c r="I68" s="235"/>
      <c r="J68" s="235"/>
      <c r="K68" s="235"/>
      <c r="L68" s="236"/>
      <c r="M68" s="234"/>
    </row>
    <row r="69" spans="1:13">
      <c r="A69" s="234"/>
      <c r="B69" s="235"/>
      <c r="C69" s="234"/>
      <c r="D69" s="234"/>
      <c r="E69" s="236"/>
      <c r="F69" s="235"/>
      <c r="G69" s="235"/>
      <c r="H69" s="235"/>
      <c r="I69" s="235"/>
      <c r="J69" s="235"/>
      <c r="K69" s="235"/>
      <c r="L69" s="236"/>
      <c r="M69" s="234"/>
    </row>
    <row r="70" spans="1:13">
      <c r="A70" s="234"/>
      <c r="B70" s="235"/>
      <c r="C70" s="234"/>
      <c r="D70" s="234"/>
      <c r="E70" s="236"/>
      <c r="F70" s="235"/>
      <c r="G70" s="235"/>
      <c r="H70" s="235"/>
      <c r="I70" s="235"/>
      <c r="J70" s="235"/>
      <c r="K70" s="235"/>
      <c r="L70" s="236"/>
      <c r="M70" s="234"/>
    </row>
    <row r="71" spans="1:13">
      <c r="A71" s="234"/>
      <c r="B71" s="235"/>
      <c r="C71" s="234"/>
      <c r="D71" s="234"/>
      <c r="E71" s="236"/>
      <c r="F71" s="235"/>
      <c r="G71" s="235"/>
      <c r="H71" s="235"/>
      <c r="I71" s="235"/>
      <c r="J71" s="235"/>
      <c r="K71" s="235"/>
      <c r="L71" s="236"/>
      <c r="M71" s="234"/>
    </row>
    <row r="72" spans="1:13">
      <c r="A72" s="234"/>
      <c r="B72" s="235"/>
      <c r="C72" s="234"/>
      <c r="D72" s="234"/>
      <c r="E72" s="236"/>
      <c r="F72" s="235"/>
      <c r="G72" s="235"/>
      <c r="H72" s="235"/>
      <c r="I72" s="235"/>
      <c r="J72" s="235"/>
      <c r="K72" s="235"/>
      <c r="L72" s="236"/>
      <c r="M72" s="234"/>
    </row>
    <row r="73" spans="1:13">
      <c r="A73" s="234"/>
      <c r="B73" s="235"/>
      <c r="C73" s="234"/>
      <c r="D73" s="234"/>
      <c r="E73" s="236"/>
      <c r="F73" s="235"/>
      <c r="G73" s="235"/>
      <c r="H73" s="235"/>
      <c r="I73" s="235"/>
      <c r="J73" s="235"/>
      <c r="K73" s="235"/>
      <c r="L73" s="236"/>
      <c r="M73" s="234"/>
    </row>
    <row r="74" spans="1:13">
      <c r="A74" s="234"/>
      <c r="B74" s="235"/>
      <c r="C74" s="234"/>
      <c r="D74" s="234"/>
      <c r="E74" s="236"/>
      <c r="F74" s="235"/>
      <c r="G74" s="235"/>
      <c r="H74" s="235"/>
      <c r="I74" s="235"/>
      <c r="J74" s="235"/>
      <c r="K74" s="235"/>
      <c r="L74" s="236"/>
      <c r="M74" s="234"/>
    </row>
    <row r="75" spans="1:13">
      <c r="A75" s="234"/>
      <c r="B75" s="235"/>
      <c r="C75" s="234"/>
      <c r="D75" s="234"/>
      <c r="E75" s="236"/>
      <c r="F75" s="235"/>
      <c r="G75" s="235"/>
      <c r="H75" s="235"/>
      <c r="I75" s="235"/>
      <c r="J75" s="235"/>
      <c r="K75" s="235"/>
      <c r="L75" s="236"/>
      <c r="M75" s="234"/>
    </row>
    <row r="76" spans="1:13">
      <c r="A76" s="234"/>
      <c r="B76" s="235"/>
      <c r="C76" s="234"/>
      <c r="D76" s="234"/>
      <c r="E76" s="236"/>
      <c r="F76" s="235"/>
      <c r="G76" s="235"/>
      <c r="H76" s="235"/>
      <c r="I76" s="235"/>
      <c r="J76" s="235"/>
      <c r="K76" s="235"/>
      <c r="L76" s="236"/>
      <c r="M76" s="234"/>
    </row>
    <row r="77" spans="1:13">
      <c r="A77" s="234"/>
      <c r="B77" s="235"/>
      <c r="C77" s="234"/>
      <c r="D77" s="234"/>
      <c r="E77" s="236"/>
      <c r="F77" s="235"/>
      <c r="G77" s="235"/>
      <c r="H77" s="235"/>
      <c r="I77" s="235"/>
      <c r="J77" s="235"/>
      <c r="K77" s="235"/>
      <c r="L77" s="236"/>
      <c r="M77" s="234"/>
    </row>
    <row r="78" spans="1:13">
      <c r="A78" s="234"/>
      <c r="B78" s="235"/>
      <c r="C78" s="234"/>
      <c r="D78" s="234"/>
      <c r="E78" s="236"/>
      <c r="F78" s="235"/>
      <c r="G78" s="235"/>
      <c r="H78" s="235"/>
      <c r="I78" s="235"/>
      <c r="J78" s="235"/>
      <c r="K78" s="235"/>
      <c r="L78" s="236"/>
      <c r="M78" s="234"/>
    </row>
    <row r="79" spans="1:13">
      <c r="A79" s="234"/>
      <c r="B79" s="235"/>
      <c r="C79" s="234"/>
      <c r="D79" s="234"/>
      <c r="E79" s="236"/>
      <c r="F79" s="235"/>
      <c r="G79" s="235"/>
      <c r="H79" s="235"/>
      <c r="I79" s="235"/>
      <c r="J79" s="235"/>
      <c r="K79" s="235"/>
      <c r="L79" s="236"/>
      <c r="M79" s="234"/>
    </row>
    <row r="80" spans="1:13">
      <c r="A80" s="234"/>
      <c r="B80" s="235"/>
      <c r="C80" s="234"/>
      <c r="D80" s="234"/>
      <c r="E80" s="236"/>
      <c r="F80" s="235"/>
      <c r="G80" s="235"/>
      <c r="H80" s="235"/>
      <c r="I80" s="235"/>
      <c r="J80" s="235"/>
      <c r="K80" s="235"/>
      <c r="L80" s="236"/>
      <c r="M80" s="234"/>
    </row>
    <row r="81" spans="1:13">
      <c r="A81" s="234"/>
      <c r="B81" s="235"/>
      <c r="C81" s="234"/>
      <c r="D81" s="234"/>
      <c r="E81" s="236"/>
      <c r="F81" s="235"/>
      <c r="G81" s="235"/>
      <c r="H81" s="235"/>
      <c r="I81" s="235"/>
      <c r="J81" s="235"/>
      <c r="K81" s="235"/>
      <c r="L81" s="236"/>
      <c r="M81" s="234"/>
    </row>
    <row r="82" spans="1:13">
      <c r="A82" s="234"/>
      <c r="B82" s="235"/>
      <c r="C82" s="234"/>
      <c r="D82" s="234"/>
      <c r="E82" s="236"/>
      <c r="F82" s="235"/>
      <c r="G82" s="235"/>
      <c r="H82" s="235"/>
      <c r="I82" s="235"/>
      <c r="J82" s="235"/>
      <c r="K82" s="235"/>
      <c r="L82" s="236"/>
      <c r="M82" s="234"/>
    </row>
    <row r="83" spans="1:13">
      <c r="A83" s="234"/>
      <c r="B83" s="235"/>
      <c r="C83" s="234"/>
      <c r="D83" s="234"/>
      <c r="E83" s="236"/>
      <c r="F83" s="235"/>
      <c r="G83" s="235"/>
      <c r="H83" s="235"/>
      <c r="I83" s="235"/>
      <c r="J83" s="235"/>
      <c r="K83" s="235"/>
      <c r="L83" s="236"/>
      <c r="M83" s="234"/>
    </row>
    <row r="84" spans="1:13">
      <c r="A84" s="234"/>
      <c r="B84" s="235"/>
      <c r="C84" s="234"/>
      <c r="D84" s="234"/>
      <c r="E84" s="236"/>
      <c r="F84" s="235"/>
      <c r="G84" s="235"/>
      <c r="H84" s="235"/>
      <c r="I84" s="235"/>
      <c r="J84" s="235"/>
      <c r="K84" s="235"/>
      <c r="L84" s="236"/>
      <c r="M84" s="234"/>
    </row>
    <row r="85" spans="1:13">
      <c r="A85" s="234"/>
      <c r="B85" s="235"/>
      <c r="C85" s="234"/>
      <c r="D85" s="234"/>
      <c r="E85" s="236"/>
      <c r="F85" s="235"/>
      <c r="G85" s="235"/>
      <c r="H85" s="235"/>
      <c r="I85" s="235"/>
      <c r="J85" s="235"/>
      <c r="K85" s="235"/>
      <c r="L85" s="236"/>
      <c r="M85" s="234"/>
    </row>
    <row r="86" spans="1:13">
      <c r="A86" s="234"/>
      <c r="B86" s="235"/>
      <c r="C86" s="234"/>
      <c r="D86" s="234"/>
      <c r="E86" s="236"/>
      <c r="F86" s="235"/>
      <c r="G86" s="235"/>
      <c r="H86" s="235"/>
      <c r="I86" s="235"/>
      <c r="J86" s="235"/>
      <c r="K86" s="235"/>
      <c r="L86" s="236"/>
      <c r="M86" s="234"/>
    </row>
    <row r="87" spans="1:13">
      <c r="A87" s="234"/>
      <c r="B87" s="235"/>
      <c r="C87" s="234"/>
      <c r="D87" s="234"/>
      <c r="E87" s="236"/>
      <c r="F87" s="235"/>
      <c r="G87" s="235"/>
      <c r="H87" s="235"/>
      <c r="I87" s="235"/>
      <c r="J87" s="235"/>
      <c r="K87" s="235"/>
      <c r="L87" s="236"/>
      <c r="M87" s="234"/>
    </row>
    <row r="88" spans="1:13">
      <c r="A88" s="234"/>
      <c r="B88" s="235"/>
      <c r="C88" s="234"/>
      <c r="D88" s="234"/>
      <c r="E88" s="236"/>
      <c r="F88" s="235"/>
      <c r="G88" s="235"/>
      <c r="H88" s="235"/>
      <c r="I88" s="235"/>
      <c r="J88" s="235"/>
      <c r="K88" s="235"/>
      <c r="L88" s="236"/>
      <c r="M88" s="234"/>
    </row>
  </sheetData>
  <phoneticPr fontId="2" type="noConversion"/>
  <dataValidations count="1">
    <dataValidation type="list" allowBlank="1" showInputMessage="1" showErrorMessage="1" sqref="C4:C5">
      <formula1>Categorie</formula1>
    </dataValidation>
  </dataValidations>
  <pageMargins left="0.75" right="0.75" top="1" bottom="1" header="0.5" footer="0.5"/>
  <pageSetup paperSize="9" scale="85" orientation="portrait" horizontalDpi="300" verticalDpi="300" r:id="rId1"/>
  <headerFooter alignWithMargins="0"/>
  <legacyDrawing r:id="rId2"/>
</worksheet>
</file>

<file path=xl/worksheets/sheet61.xml><?xml version="1.0" encoding="utf-8"?>
<worksheet xmlns="http://schemas.openxmlformats.org/spreadsheetml/2006/main" xmlns:r="http://schemas.openxmlformats.org/officeDocument/2006/relationships">
  <sheetPr codeName="Sheet5" enableFormatConditionsCalculation="0">
    <tabColor indexed="52"/>
    <pageSetUpPr fitToPage="1"/>
  </sheetPr>
  <dimension ref="A1:BV61"/>
  <sheetViews>
    <sheetView workbookViewId="0">
      <pane ySplit="3" topLeftCell="A4" activePane="bottomLeft" state="frozenSplit"/>
      <selection pane="bottomLeft"/>
    </sheetView>
  </sheetViews>
  <sheetFormatPr defaultColWidth="3.85546875" defaultRowHeight="12.75"/>
  <cols>
    <col min="1" max="1" width="4" style="1" customWidth="1"/>
    <col min="2" max="2" width="9.42578125" customWidth="1"/>
    <col min="3" max="3" width="4.42578125" style="114" bestFit="1" customWidth="1"/>
    <col min="4" max="4" width="5.140625" style="44" customWidth="1"/>
    <col min="5" max="5" width="3.42578125" style="44" customWidth="1"/>
    <col min="6" max="29" width="3.85546875" customWidth="1"/>
    <col min="30" max="30" width="4" style="1" customWidth="1"/>
    <col min="31" max="31" width="9.42578125" customWidth="1"/>
    <col min="32" max="32" width="4.42578125" style="114" bestFit="1" customWidth="1"/>
    <col min="33" max="33" width="5.140625" style="44" customWidth="1"/>
    <col min="34" max="34" width="3.42578125" style="44" customWidth="1"/>
    <col min="35" max="58" width="3.85546875" customWidth="1"/>
    <col min="59" max="59" width="4" style="1" customWidth="1"/>
    <col min="60" max="60" width="9.42578125" customWidth="1"/>
    <col min="61" max="61" width="4.42578125" style="114" bestFit="1" customWidth="1"/>
    <col min="62" max="62" width="5.140625" style="44" customWidth="1"/>
    <col min="63" max="63" width="3.42578125" style="44" customWidth="1"/>
  </cols>
  <sheetData>
    <row r="1" spans="1:74">
      <c r="B1" s="1"/>
      <c r="C1" s="1"/>
      <c r="D1" s="1"/>
      <c r="E1" s="1"/>
      <c r="AE1" s="1"/>
      <c r="AF1" s="1"/>
      <c r="AG1" s="1"/>
      <c r="AH1" s="1"/>
      <c r="BH1" s="1"/>
      <c r="BI1" s="1"/>
      <c r="BJ1" s="1"/>
      <c r="BK1" s="1"/>
    </row>
    <row r="2" spans="1:74" ht="6" customHeight="1" thickBot="1">
      <c r="B2" s="1"/>
      <c r="C2" s="1"/>
      <c r="D2" s="1"/>
      <c r="E2" s="1"/>
      <c r="AE2" s="1"/>
      <c r="AF2" s="1"/>
      <c r="AG2" s="1"/>
      <c r="AH2" s="1"/>
      <c r="BH2" s="1"/>
      <c r="BI2" s="1"/>
      <c r="BJ2" s="1"/>
      <c r="BK2" s="1"/>
    </row>
    <row r="3" spans="1:74" s="3" customFormat="1" ht="36.75" customHeight="1" thickBot="1">
      <c r="A3" s="42"/>
      <c r="B3" s="122" t="s">
        <v>1</v>
      </c>
      <c r="C3" s="123" t="s">
        <v>26</v>
      </c>
      <c r="D3" s="123" t="s">
        <v>138</v>
      </c>
      <c r="E3" s="124" t="s">
        <v>143</v>
      </c>
      <c r="F3" s="163" t="s">
        <v>195</v>
      </c>
      <c r="G3" s="176" t="s">
        <v>197</v>
      </c>
      <c r="H3" s="176" t="s">
        <v>211</v>
      </c>
      <c r="I3" s="176" t="s">
        <v>215</v>
      </c>
      <c r="J3" s="182" t="s">
        <v>223</v>
      </c>
      <c r="K3" s="188" t="s">
        <v>216</v>
      </c>
      <c r="L3" s="195" t="s">
        <v>225</v>
      </c>
      <c r="M3" s="176" t="s">
        <v>226</v>
      </c>
      <c r="N3" s="182" t="s">
        <v>230</v>
      </c>
      <c r="O3" s="188" t="s">
        <v>235</v>
      </c>
      <c r="P3" s="182" t="s">
        <v>239</v>
      </c>
      <c r="Q3" s="195" t="s">
        <v>243</v>
      </c>
      <c r="R3" s="195" t="s">
        <v>263</v>
      </c>
      <c r="S3" s="195" t="s">
        <v>264</v>
      </c>
      <c r="T3" s="188" t="s">
        <v>273</v>
      </c>
      <c r="U3" s="182" t="s">
        <v>270</v>
      </c>
      <c r="V3" s="182" t="s">
        <v>276</v>
      </c>
      <c r="W3" s="182" t="s">
        <v>278</v>
      </c>
      <c r="X3" s="195" t="s">
        <v>281</v>
      </c>
      <c r="Y3" s="195" t="s">
        <v>282</v>
      </c>
      <c r="Z3" s="195" t="s">
        <v>283</v>
      </c>
      <c r="AA3" s="195" t="s">
        <v>284</v>
      </c>
      <c r="AB3" s="182" t="s">
        <v>287</v>
      </c>
      <c r="AC3" s="314" t="s">
        <v>375</v>
      </c>
      <c r="AD3" s="42"/>
      <c r="AE3" s="122" t="s">
        <v>1</v>
      </c>
      <c r="AF3" s="123" t="s">
        <v>26</v>
      </c>
      <c r="AG3" s="123" t="s">
        <v>138</v>
      </c>
      <c r="AH3" s="124" t="s">
        <v>143</v>
      </c>
      <c r="AI3" s="182" t="s">
        <v>294</v>
      </c>
      <c r="AJ3" s="195" t="s">
        <v>295</v>
      </c>
      <c r="AK3" s="188" t="s">
        <v>296</v>
      </c>
      <c r="AL3" s="182" t="s">
        <v>302</v>
      </c>
      <c r="AM3" s="182" t="s">
        <v>306</v>
      </c>
      <c r="AN3" s="182" t="s">
        <v>309</v>
      </c>
      <c r="AO3" s="182" t="s">
        <v>311</v>
      </c>
      <c r="AP3" s="195" t="s">
        <v>314</v>
      </c>
      <c r="AQ3" s="295" t="s">
        <v>319</v>
      </c>
      <c r="AR3" s="182" t="s">
        <v>324</v>
      </c>
      <c r="AS3" s="182" t="s">
        <v>325</v>
      </c>
      <c r="AT3" s="195" t="s">
        <v>326</v>
      </c>
      <c r="AU3" s="182" t="s">
        <v>330</v>
      </c>
      <c r="AV3" s="195" t="s">
        <v>331</v>
      </c>
      <c r="AW3" s="188" t="s">
        <v>333</v>
      </c>
      <c r="AX3" s="305" t="s">
        <v>336</v>
      </c>
      <c r="AY3" s="182" t="s">
        <v>339</v>
      </c>
      <c r="AZ3" s="188" t="s">
        <v>342</v>
      </c>
      <c r="BA3" s="182" t="s">
        <v>346</v>
      </c>
      <c r="BB3" s="195" t="s">
        <v>347</v>
      </c>
      <c r="BC3" s="182" t="s">
        <v>349</v>
      </c>
      <c r="BD3" s="182" t="s">
        <v>354</v>
      </c>
      <c r="BE3" s="195" t="s">
        <v>355</v>
      </c>
      <c r="BF3" s="333" t="s">
        <v>356</v>
      </c>
      <c r="BG3" s="42"/>
      <c r="BH3" s="122" t="s">
        <v>1</v>
      </c>
      <c r="BI3" s="123" t="s">
        <v>26</v>
      </c>
      <c r="BJ3" s="123" t="s">
        <v>138</v>
      </c>
      <c r="BK3" s="124" t="s">
        <v>143</v>
      </c>
      <c r="BL3" s="188" t="s">
        <v>357</v>
      </c>
      <c r="BM3" s="182" t="s">
        <v>358</v>
      </c>
      <c r="BN3" s="176" t="s">
        <v>361</v>
      </c>
      <c r="BO3" s="176" t="s">
        <v>363</v>
      </c>
      <c r="BP3" s="195" t="s">
        <v>366</v>
      </c>
      <c r="BQ3" s="188" t="s">
        <v>376</v>
      </c>
      <c r="BR3" s="195" t="s">
        <v>369</v>
      </c>
      <c r="BS3" s="182" t="s">
        <v>370</v>
      </c>
      <c r="BT3" s="195" t="s">
        <v>377</v>
      </c>
      <c r="BU3" s="182" t="s">
        <v>371</v>
      </c>
      <c r="BV3" s="314" t="s">
        <v>372</v>
      </c>
    </row>
    <row r="4" spans="1:74">
      <c r="A4" s="1">
        <v>1</v>
      </c>
      <c r="B4" s="125" t="s">
        <v>199</v>
      </c>
      <c r="C4" s="118" t="s">
        <v>14</v>
      </c>
      <c r="D4" s="121">
        <v>2770.4585757494597</v>
      </c>
      <c r="E4" s="126">
        <v>19</v>
      </c>
      <c r="F4" s="324"/>
      <c r="G4" s="325">
        <v>142.38095238095238</v>
      </c>
      <c r="H4" s="325">
        <v>145.06060606060606</v>
      </c>
      <c r="I4" s="177"/>
      <c r="J4" s="179"/>
      <c r="K4" s="326">
        <v>175.86034079518879</v>
      </c>
      <c r="L4" s="194">
        <v>177.97805642633227</v>
      </c>
      <c r="M4" s="177"/>
      <c r="N4" s="179"/>
      <c r="O4" s="197"/>
      <c r="P4" s="327">
        <v>164.69644902634593</v>
      </c>
      <c r="Q4" s="198"/>
      <c r="R4" s="198"/>
      <c r="S4" s="198"/>
      <c r="T4" s="197"/>
      <c r="U4" s="179"/>
      <c r="V4" s="327">
        <v>165.87301587301587</v>
      </c>
      <c r="W4" s="179"/>
      <c r="X4" s="240">
        <v>172.48283752860414</v>
      </c>
      <c r="Y4" s="240">
        <v>171.62698412698413</v>
      </c>
      <c r="Z4" s="240">
        <v>170.67745197168858</v>
      </c>
      <c r="AA4" s="194">
        <v>181.30434782608694</v>
      </c>
      <c r="AB4" s="179"/>
      <c r="AC4" s="315"/>
      <c r="AD4" s="1">
        <v>1</v>
      </c>
      <c r="AE4" s="125" t="s">
        <v>199</v>
      </c>
      <c r="AF4" s="118" t="s">
        <v>14</v>
      </c>
      <c r="AG4" s="121">
        <v>2770.4585757494597</v>
      </c>
      <c r="AH4" s="126">
        <v>19</v>
      </c>
      <c r="AI4" s="179"/>
      <c r="AJ4" s="198"/>
      <c r="AK4" s="328">
        <v>153.62932369643778</v>
      </c>
      <c r="AL4" s="179"/>
      <c r="AM4" s="327">
        <v>143.64229156963205</v>
      </c>
      <c r="AN4" s="239">
        <v>177.5</v>
      </c>
      <c r="AO4" s="327">
        <v>117.95369510788534</v>
      </c>
      <c r="AP4" s="198"/>
      <c r="AQ4" s="294">
        <v>182.75862068965517</v>
      </c>
      <c r="AR4" s="179"/>
      <c r="AS4" s="327">
        <v>153.09236947791163</v>
      </c>
      <c r="AT4" s="198"/>
      <c r="AU4" s="179"/>
      <c r="AV4" s="198"/>
      <c r="AW4" s="197"/>
      <c r="AX4" s="304"/>
      <c r="AY4" s="179"/>
      <c r="AZ4" s="197"/>
      <c r="BA4" s="179"/>
      <c r="BB4" s="329">
        <v>174.26548672566372</v>
      </c>
      <c r="BC4" s="179"/>
      <c r="BD4" s="179"/>
      <c r="BE4" s="198"/>
      <c r="BF4" s="334"/>
      <c r="BG4" s="1">
        <v>1</v>
      </c>
      <c r="BH4" s="125" t="s">
        <v>199</v>
      </c>
      <c r="BI4" s="118" t="s">
        <v>14</v>
      </c>
      <c r="BJ4" s="121">
        <v>2770.4585757494597</v>
      </c>
      <c r="BK4" s="126">
        <v>19</v>
      </c>
      <c r="BL4" s="197"/>
      <c r="BM4" s="179"/>
      <c r="BN4" s="330">
        <v>189.36170212765958</v>
      </c>
      <c r="BO4" s="331">
        <v>190.74866310160428</v>
      </c>
      <c r="BP4" s="198"/>
      <c r="BQ4" s="197"/>
      <c r="BR4" s="198"/>
      <c r="BS4" s="179"/>
      <c r="BT4" s="198"/>
      <c r="BU4" s="239">
        <v>177.42392073602264</v>
      </c>
      <c r="BV4" s="315"/>
    </row>
    <row r="5" spans="1:74">
      <c r="A5" s="1">
        <f>A4+1</f>
        <v>2</v>
      </c>
      <c r="B5" s="127" t="s">
        <v>141</v>
      </c>
      <c r="C5" s="119" t="s">
        <v>17</v>
      </c>
      <c r="D5" s="120">
        <v>2767.4133101733569</v>
      </c>
      <c r="E5" s="128">
        <v>15</v>
      </c>
      <c r="F5" s="312">
        <v>146.82539682539681</v>
      </c>
      <c r="G5" s="319">
        <v>150.53613053613054</v>
      </c>
      <c r="H5" s="175"/>
      <c r="I5" s="175"/>
      <c r="J5" s="180"/>
      <c r="K5" s="186"/>
      <c r="L5" s="192"/>
      <c r="M5" s="175"/>
      <c r="N5" s="180"/>
      <c r="O5" s="186"/>
      <c r="P5" s="180"/>
      <c r="Q5" s="199">
        <v>172.01374207188161</v>
      </c>
      <c r="R5" s="192"/>
      <c r="S5" s="199">
        <v>168.10387065164136</v>
      </c>
      <c r="T5" s="186"/>
      <c r="U5" s="180"/>
      <c r="V5" s="180"/>
      <c r="W5" s="180"/>
      <c r="X5" s="313">
        <v>158.55263157894737</v>
      </c>
      <c r="Y5" s="199">
        <v>163.6904761904762</v>
      </c>
      <c r="Z5" s="313">
        <v>148.44961240310079</v>
      </c>
      <c r="AA5" s="199">
        <v>163.75</v>
      </c>
      <c r="AB5" s="180"/>
      <c r="AC5" s="316"/>
      <c r="AD5" s="1">
        <f>AD4+1</f>
        <v>2</v>
      </c>
      <c r="AE5" s="127" t="s">
        <v>141</v>
      </c>
      <c r="AF5" s="119" t="s">
        <v>17</v>
      </c>
      <c r="AG5" s="120">
        <v>2767.4133101733569</v>
      </c>
      <c r="AH5" s="128">
        <v>15</v>
      </c>
      <c r="AI5" s="308">
        <v>159.77777777777777</v>
      </c>
      <c r="AJ5" s="192"/>
      <c r="AK5" s="186"/>
      <c r="AL5" s="200">
        <v>162.92011019283746</v>
      </c>
      <c r="AM5" s="180"/>
      <c r="AN5" s="180"/>
      <c r="AO5" s="181">
        <v>164.50980392156862</v>
      </c>
      <c r="AP5" s="192"/>
      <c r="AQ5" s="292">
        <v>165.51724137931035</v>
      </c>
      <c r="AR5" s="180"/>
      <c r="AS5" s="180"/>
      <c r="AT5" s="199">
        <v>174.60317460317458</v>
      </c>
      <c r="AU5" s="180"/>
      <c r="AV5" s="313">
        <v>153.05810397553518</v>
      </c>
      <c r="AW5" s="186"/>
      <c r="AX5" s="302"/>
      <c r="AY5" s="180"/>
      <c r="AZ5" s="186"/>
      <c r="BA5" s="180"/>
      <c r="BB5" s="192"/>
      <c r="BC5" s="320">
        <v>162.57309941520467</v>
      </c>
      <c r="BD5" s="180"/>
      <c r="BE5" s="192"/>
      <c r="BF5" s="335"/>
      <c r="BG5" s="1">
        <f>BG4+1</f>
        <v>2</v>
      </c>
      <c r="BH5" s="127" t="s">
        <v>141</v>
      </c>
      <c r="BI5" s="119" t="s">
        <v>17</v>
      </c>
      <c r="BJ5" s="120">
        <v>2767.4133101733569</v>
      </c>
      <c r="BK5" s="128">
        <v>15</v>
      </c>
      <c r="BL5" s="186"/>
      <c r="BM5" s="180"/>
      <c r="BN5" s="175"/>
      <c r="BO5" s="175"/>
      <c r="BP5" s="192"/>
      <c r="BQ5" s="186"/>
      <c r="BR5" s="192"/>
      <c r="BS5" s="180"/>
      <c r="BT5" s="192"/>
      <c r="BU5" s="308">
        <v>130.99787685774947</v>
      </c>
      <c r="BV5" s="316"/>
    </row>
    <row r="6" spans="1:74">
      <c r="A6" s="1">
        <f t="shared" ref="A6:A60" si="0">A5+1</f>
        <v>3</v>
      </c>
      <c r="B6" s="127" t="s">
        <v>245</v>
      </c>
      <c r="C6" s="119" t="s">
        <v>12</v>
      </c>
      <c r="D6" s="120">
        <v>2414.16196819169</v>
      </c>
      <c r="E6" s="128">
        <v>10</v>
      </c>
      <c r="F6" s="162"/>
      <c r="G6" s="175"/>
      <c r="H6" s="175"/>
      <c r="I6" s="175"/>
      <c r="J6" s="180"/>
      <c r="K6" s="186"/>
      <c r="L6" s="192"/>
      <c r="M6" s="175"/>
      <c r="N6" s="180"/>
      <c r="O6" s="186"/>
      <c r="P6" s="180"/>
      <c r="Q6" s="299">
        <v>176.47584973166369</v>
      </c>
      <c r="R6" s="299">
        <v>155.04043126684638</v>
      </c>
      <c r="S6" s="192"/>
      <c r="T6" s="186"/>
      <c r="U6" s="180"/>
      <c r="V6" s="180"/>
      <c r="W6" s="180"/>
      <c r="X6" s="192"/>
      <c r="Y6" s="192"/>
      <c r="Z6" s="192"/>
      <c r="AA6" s="192"/>
      <c r="AB6" s="181">
        <v>181.09604828192766</v>
      </c>
      <c r="AC6" s="316"/>
      <c r="AD6" s="1">
        <f t="shared" ref="AD6:AD60" si="1">AD5+1</f>
        <v>3</v>
      </c>
      <c r="AE6" s="127" t="s">
        <v>245</v>
      </c>
      <c r="AF6" s="119" t="s">
        <v>12</v>
      </c>
      <c r="AG6" s="120">
        <v>2414.16196819169</v>
      </c>
      <c r="AH6" s="128">
        <v>10</v>
      </c>
      <c r="AI6" s="200">
        <v>189.09259259259261</v>
      </c>
      <c r="AJ6" s="192"/>
      <c r="AK6" s="186"/>
      <c r="AL6" s="181">
        <v>190.4078912290056</v>
      </c>
      <c r="AM6" s="180"/>
      <c r="AN6" s="180"/>
      <c r="AO6" s="181">
        <v>184.97900807381777</v>
      </c>
      <c r="AP6" s="192"/>
      <c r="AQ6" s="292">
        <v>193.10344827586206</v>
      </c>
      <c r="AR6" s="180"/>
      <c r="AS6" s="180"/>
      <c r="AT6" s="199">
        <v>188.48124615699939</v>
      </c>
      <c r="AU6" s="180"/>
      <c r="AV6" s="313">
        <v>169.89157631359467</v>
      </c>
      <c r="AW6" s="186"/>
      <c r="AX6" s="302"/>
      <c r="AY6" s="180"/>
      <c r="AZ6" s="187">
        <v>156.48942252715838</v>
      </c>
      <c r="BA6" s="180"/>
      <c r="BB6" s="192"/>
      <c r="BC6" s="180"/>
      <c r="BD6" s="180"/>
      <c r="BE6" s="192"/>
      <c r="BF6" s="335"/>
      <c r="BG6" s="1">
        <f t="shared" ref="BG6:BG60" si="2">BG5+1</f>
        <v>3</v>
      </c>
      <c r="BH6" s="127" t="s">
        <v>245</v>
      </c>
      <c r="BI6" s="119" t="s">
        <v>12</v>
      </c>
      <c r="BJ6" s="120">
        <v>2414.16196819169</v>
      </c>
      <c r="BK6" s="128">
        <v>10</v>
      </c>
      <c r="BL6" s="186"/>
      <c r="BM6" s="180"/>
      <c r="BN6" s="175"/>
      <c r="BO6" s="175"/>
      <c r="BP6" s="192"/>
      <c r="BQ6" s="186"/>
      <c r="BR6" s="192"/>
      <c r="BS6" s="180"/>
      <c r="BT6" s="192"/>
      <c r="BU6" s="200">
        <v>179.99420961204402</v>
      </c>
      <c r="BV6" s="316"/>
    </row>
    <row r="7" spans="1:74">
      <c r="A7" s="1">
        <f t="shared" si="0"/>
        <v>4</v>
      </c>
      <c r="B7" s="127" t="s">
        <v>312</v>
      </c>
      <c r="C7" s="119" t="s">
        <v>14</v>
      </c>
      <c r="D7" s="120">
        <v>2131.832277364304</v>
      </c>
      <c r="E7" s="128">
        <v>6</v>
      </c>
      <c r="F7" s="162"/>
      <c r="G7" s="175"/>
      <c r="H7" s="175"/>
      <c r="I7" s="175"/>
      <c r="J7" s="180"/>
      <c r="K7" s="186"/>
      <c r="L7" s="192"/>
      <c r="M7" s="175"/>
      <c r="N7" s="180"/>
      <c r="O7" s="186"/>
      <c r="P7" s="180"/>
      <c r="Q7" s="192"/>
      <c r="R7" s="192"/>
      <c r="S7" s="192"/>
      <c r="T7" s="186"/>
      <c r="U7" s="180"/>
      <c r="V7" s="180"/>
      <c r="W7" s="180"/>
      <c r="X7" s="192"/>
      <c r="Y7" s="192"/>
      <c r="Z7" s="192"/>
      <c r="AA7" s="192"/>
      <c r="AB7" s="180"/>
      <c r="AC7" s="316"/>
      <c r="AD7" s="1">
        <f t="shared" si="1"/>
        <v>4</v>
      </c>
      <c r="AE7" s="127" t="s">
        <v>312</v>
      </c>
      <c r="AF7" s="119" t="s">
        <v>14</v>
      </c>
      <c r="AG7" s="120">
        <v>2131.832277364304</v>
      </c>
      <c r="AH7" s="128">
        <v>6</v>
      </c>
      <c r="AI7" s="180"/>
      <c r="AJ7" s="192"/>
      <c r="AK7" s="186"/>
      <c r="AL7" s="180"/>
      <c r="AM7" s="180"/>
      <c r="AN7" s="180"/>
      <c r="AO7" s="181">
        <v>178.85166118097169</v>
      </c>
      <c r="AP7" s="192"/>
      <c r="AQ7" s="292">
        <v>189.65517241379311</v>
      </c>
      <c r="AR7" s="180"/>
      <c r="AS7" s="180"/>
      <c r="AT7" s="192"/>
      <c r="AU7" s="181">
        <v>165.61559888579387</v>
      </c>
      <c r="AV7" s="192"/>
      <c r="AW7" s="186"/>
      <c r="AX7" s="302"/>
      <c r="AY7" s="181">
        <v>174.6189024390244</v>
      </c>
      <c r="AZ7" s="186"/>
      <c r="BA7" s="200">
        <v>185.97771801767192</v>
      </c>
      <c r="BB7" s="192"/>
      <c r="BC7" s="180"/>
      <c r="BD7" s="180"/>
      <c r="BE7" s="192"/>
      <c r="BF7" s="336">
        <v>178.74420998455994</v>
      </c>
      <c r="BG7" s="1">
        <f t="shared" si="2"/>
        <v>4</v>
      </c>
      <c r="BH7" s="127" t="s">
        <v>312</v>
      </c>
      <c r="BI7" s="119" t="s">
        <v>14</v>
      </c>
      <c r="BJ7" s="120">
        <v>2131.832277364304</v>
      </c>
      <c r="BK7" s="128">
        <v>6</v>
      </c>
      <c r="BL7" s="186"/>
      <c r="BM7" s="180"/>
      <c r="BN7" s="175"/>
      <c r="BO7" s="175"/>
      <c r="BP7" s="192"/>
      <c r="BQ7" s="186"/>
      <c r="BR7" s="192"/>
      <c r="BS7" s="181">
        <v>171.93906878712397</v>
      </c>
      <c r="BT7" s="192"/>
      <c r="BU7" s="180"/>
      <c r="BV7" s="316"/>
    </row>
    <row r="8" spans="1:74">
      <c r="A8" s="1">
        <f t="shared" si="0"/>
        <v>5</v>
      </c>
      <c r="B8" s="127" t="s">
        <v>220</v>
      </c>
      <c r="C8" s="119" t="s">
        <v>13</v>
      </c>
      <c r="D8" s="120">
        <v>1980.4559773763524</v>
      </c>
      <c r="E8" s="128">
        <v>6</v>
      </c>
      <c r="F8" s="162"/>
      <c r="G8" s="175"/>
      <c r="H8" s="175"/>
      <c r="I8" s="175"/>
      <c r="J8" s="180"/>
      <c r="K8" s="187">
        <v>123.78995433789953</v>
      </c>
      <c r="L8" s="192"/>
      <c r="M8" s="175"/>
      <c r="N8" s="180"/>
      <c r="O8" s="185">
        <v>165.6651020583929</v>
      </c>
      <c r="P8" s="180"/>
      <c r="Q8" s="192"/>
      <c r="R8" s="192"/>
      <c r="S8" s="192"/>
      <c r="T8" s="186"/>
      <c r="U8" s="180"/>
      <c r="V8" s="180"/>
      <c r="W8" s="180"/>
      <c r="X8" s="192"/>
      <c r="Y8" s="192"/>
      <c r="Z8" s="192"/>
      <c r="AA8" s="192"/>
      <c r="AB8" s="181">
        <v>168.49791350886056</v>
      </c>
      <c r="AC8" s="316"/>
      <c r="AD8" s="1">
        <f t="shared" si="1"/>
        <v>5</v>
      </c>
      <c r="AE8" s="127" t="s">
        <v>220</v>
      </c>
      <c r="AF8" s="119" t="s">
        <v>13</v>
      </c>
      <c r="AG8" s="120">
        <v>1980.4559773763524</v>
      </c>
      <c r="AH8" s="128">
        <v>6</v>
      </c>
      <c r="AI8" s="238">
        <v>144.92857142857144</v>
      </c>
      <c r="AJ8" s="192"/>
      <c r="AK8" s="186"/>
      <c r="AL8" s="180"/>
      <c r="AM8" s="180"/>
      <c r="AN8" s="180"/>
      <c r="AO8" s="181">
        <v>158.63610149942329</v>
      </c>
      <c r="AP8" s="192"/>
      <c r="AQ8" s="292">
        <v>186.20689655172413</v>
      </c>
      <c r="AR8" s="180"/>
      <c r="AS8" s="180"/>
      <c r="AT8" s="192"/>
      <c r="AU8" s="180"/>
      <c r="AV8" s="192"/>
      <c r="AW8" s="186"/>
      <c r="AX8" s="302"/>
      <c r="AY8" s="180"/>
      <c r="AZ8" s="185">
        <v>171.11255692908261</v>
      </c>
      <c r="BA8" s="180"/>
      <c r="BB8" s="192"/>
      <c r="BC8" s="180"/>
      <c r="BD8" s="180"/>
      <c r="BE8" s="192"/>
      <c r="BF8" s="335"/>
      <c r="BG8" s="1">
        <f t="shared" si="2"/>
        <v>5</v>
      </c>
      <c r="BH8" s="127" t="s">
        <v>220</v>
      </c>
      <c r="BI8" s="119" t="s">
        <v>13</v>
      </c>
      <c r="BJ8" s="120">
        <v>1980.4559773763524</v>
      </c>
      <c r="BK8" s="128">
        <v>6</v>
      </c>
      <c r="BL8" s="186"/>
      <c r="BM8" s="180"/>
      <c r="BN8" s="175"/>
      <c r="BO8" s="175"/>
      <c r="BP8" s="192"/>
      <c r="BQ8" s="186"/>
      <c r="BR8" s="192"/>
      <c r="BS8" s="180"/>
      <c r="BT8" s="192"/>
      <c r="BU8" s="180"/>
      <c r="BV8" s="316"/>
    </row>
    <row r="9" spans="1:74">
      <c r="A9" s="1">
        <f t="shared" si="0"/>
        <v>6</v>
      </c>
      <c r="B9" s="127" t="s">
        <v>217</v>
      </c>
      <c r="C9" s="119" t="s">
        <v>15</v>
      </c>
      <c r="D9" s="120">
        <v>1944.7823283007406</v>
      </c>
      <c r="E9" s="128">
        <v>9</v>
      </c>
      <c r="F9" s="162"/>
      <c r="G9" s="175"/>
      <c r="H9" s="175"/>
      <c r="I9" s="174">
        <v>156.48248465149874</v>
      </c>
      <c r="J9" s="180"/>
      <c r="K9" s="186"/>
      <c r="L9" s="192"/>
      <c r="M9" s="175"/>
      <c r="N9" s="238">
        <v>155.51174385319709</v>
      </c>
      <c r="O9" s="186"/>
      <c r="P9" s="180"/>
      <c r="Q9" s="192"/>
      <c r="R9" s="193">
        <v>165.43238993710693</v>
      </c>
      <c r="S9" s="192"/>
      <c r="T9" s="186"/>
      <c r="U9" s="180"/>
      <c r="V9" s="180"/>
      <c r="W9" s="180"/>
      <c r="X9" s="192"/>
      <c r="Y9" s="192"/>
      <c r="Z9" s="192"/>
      <c r="AA9" s="192"/>
      <c r="AB9" s="181">
        <v>160.27104821300071</v>
      </c>
      <c r="AC9" s="316"/>
      <c r="AD9" s="1">
        <f t="shared" si="1"/>
        <v>6</v>
      </c>
      <c r="AE9" s="127" t="s">
        <v>217</v>
      </c>
      <c r="AF9" s="119" t="s">
        <v>15</v>
      </c>
      <c r="AG9" s="120">
        <v>1944.7823283007406</v>
      </c>
      <c r="AH9" s="128">
        <v>9</v>
      </c>
      <c r="AI9" s="180"/>
      <c r="AJ9" s="192"/>
      <c r="AK9" s="186"/>
      <c r="AL9" s="181">
        <v>175.05605105965142</v>
      </c>
      <c r="AM9" s="180"/>
      <c r="AN9" s="180"/>
      <c r="AO9" s="180"/>
      <c r="AP9" s="192"/>
      <c r="AQ9" s="292">
        <v>182.75862068965517</v>
      </c>
      <c r="AR9" s="180"/>
      <c r="AS9" s="180"/>
      <c r="AT9" s="192"/>
      <c r="AU9" s="180"/>
      <c r="AV9" s="299">
        <v>118.00883452259599</v>
      </c>
      <c r="AW9" s="186"/>
      <c r="AX9" s="302"/>
      <c r="AY9" s="180"/>
      <c r="AZ9" s="187">
        <v>128.40970350404314</v>
      </c>
      <c r="BA9" s="180"/>
      <c r="BB9" s="192"/>
      <c r="BC9" s="180"/>
      <c r="BD9" s="180"/>
      <c r="BE9" s="192"/>
      <c r="BF9" s="336">
        <v>170.05108556832695</v>
      </c>
      <c r="BG9" s="1">
        <f t="shared" si="2"/>
        <v>6</v>
      </c>
      <c r="BH9" s="127" t="s">
        <v>217</v>
      </c>
      <c r="BI9" s="119" t="s">
        <v>15</v>
      </c>
      <c r="BJ9" s="120">
        <v>1944.7823283007406</v>
      </c>
      <c r="BK9" s="128">
        <v>9</v>
      </c>
      <c r="BL9" s="186"/>
      <c r="BM9" s="180"/>
      <c r="BN9" s="175"/>
      <c r="BO9" s="175"/>
      <c r="BP9" s="192"/>
      <c r="BQ9" s="186"/>
      <c r="BR9" s="192"/>
      <c r="BS9" s="180"/>
      <c r="BT9" s="192"/>
      <c r="BU9" s="181">
        <v>157.92826014079787</v>
      </c>
      <c r="BV9" s="316"/>
    </row>
    <row r="10" spans="1:74">
      <c r="A10" s="1">
        <f t="shared" si="0"/>
        <v>7</v>
      </c>
      <c r="B10" s="127" t="s">
        <v>244</v>
      </c>
      <c r="C10" s="119" t="s">
        <v>11</v>
      </c>
      <c r="D10" s="120">
        <v>1910.6886309453757</v>
      </c>
      <c r="E10" s="128">
        <v>9</v>
      </c>
      <c r="F10" s="162"/>
      <c r="G10" s="175"/>
      <c r="H10" s="175"/>
      <c r="I10" s="175"/>
      <c r="J10" s="180"/>
      <c r="K10" s="186"/>
      <c r="L10" s="192"/>
      <c r="M10" s="175"/>
      <c r="N10" s="180"/>
      <c r="O10" s="186"/>
      <c r="P10" s="180"/>
      <c r="Q10" s="199">
        <v>176.25223613595705</v>
      </c>
      <c r="R10" s="192"/>
      <c r="S10" s="193">
        <v>163.49711859266</v>
      </c>
      <c r="T10" s="186"/>
      <c r="U10" s="180"/>
      <c r="V10" s="181">
        <v>134.12698412698413</v>
      </c>
      <c r="W10" s="180"/>
      <c r="X10" s="192"/>
      <c r="Y10" s="192"/>
      <c r="Z10" s="192"/>
      <c r="AA10" s="192"/>
      <c r="AB10" s="181">
        <v>165.94923985425305</v>
      </c>
      <c r="AC10" s="316"/>
      <c r="AD10" s="1">
        <f t="shared" si="1"/>
        <v>7</v>
      </c>
      <c r="AE10" s="127" t="s">
        <v>244</v>
      </c>
      <c r="AF10" s="119" t="s">
        <v>11</v>
      </c>
      <c r="AG10" s="120">
        <v>1910.6886309453757</v>
      </c>
      <c r="AH10" s="128">
        <v>9</v>
      </c>
      <c r="AI10" s="180"/>
      <c r="AJ10" s="192"/>
      <c r="AK10" s="186"/>
      <c r="AL10" s="181">
        <v>151.39089150694565</v>
      </c>
      <c r="AM10" s="180"/>
      <c r="AN10" s="180"/>
      <c r="AO10" s="238">
        <v>132.85422766391625</v>
      </c>
      <c r="AP10" s="192"/>
      <c r="AQ10" s="292">
        <v>196.55172413793105</v>
      </c>
      <c r="AR10" s="180"/>
      <c r="AS10" s="180"/>
      <c r="AT10" s="192"/>
      <c r="AU10" s="180"/>
      <c r="AV10" s="192"/>
      <c r="AW10" s="186"/>
      <c r="AX10" s="302"/>
      <c r="AY10" s="181">
        <v>156.77083333333331</v>
      </c>
      <c r="AZ10" s="187">
        <v>128.43665768194069</v>
      </c>
      <c r="BA10" s="180"/>
      <c r="BB10" s="192"/>
      <c r="BC10" s="180"/>
      <c r="BD10" s="180"/>
      <c r="BE10" s="192"/>
      <c r="BF10" s="337">
        <v>123.15987460815047</v>
      </c>
      <c r="BG10" s="1">
        <f t="shared" si="2"/>
        <v>7</v>
      </c>
      <c r="BH10" s="127" t="s">
        <v>244</v>
      </c>
      <c r="BI10" s="119" t="s">
        <v>11</v>
      </c>
      <c r="BJ10" s="120">
        <v>1910.6886309453757</v>
      </c>
      <c r="BK10" s="128">
        <v>9</v>
      </c>
      <c r="BL10" s="186"/>
      <c r="BM10" s="180"/>
      <c r="BN10" s="175"/>
      <c r="BO10" s="175"/>
      <c r="BP10" s="192"/>
      <c r="BQ10" s="186"/>
      <c r="BR10" s="192"/>
      <c r="BS10" s="180"/>
      <c r="BT10" s="192"/>
      <c r="BU10" s="180"/>
      <c r="BV10" s="316"/>
    </row>
    <row r="11" spans="1:74">
      <c r="A11" s="1">
        <f t="shared" si="0"/>
        <v>8</v>
      </c>
      <c r="B11" s="127" t="s">
        <v>231</v>
      </c>
      <c r="C11" s="119" t="s">
        <v>229</v>
      </c>
      <c r="D11" s="120">
        <v>1885.3472018177899</v>
      </c>
      <c r="E11" s="128">
        <v>9</v>
      </c>
      <c r="F11" s="162"/>
      <c r="G11" s="175"/>
      <c r="H11" s="175"/>
      <c r="I11" s="175"/>
      <c r="J11" s="180"/>
      <c r="K11" s="186"/>
      <c r="L11" s="192"/>
      <c r="M11" s="175"/>
      <c r="N11" s="181">
        <v>128.51851851851853</v>
      </c>
      <c r="O11" s="186"/>
      <c r="P11" s="180"/>
      <c r="Q11" s="192"/>
      <c r="R11" s="192"/>
      <c r="S11" s="192"/>
      <c r="T11" s="186"/>
      <c r="U11" s="180"/>
      <c r="V11" s="308">
        <v>105</v>
      </c>
      <c r="W11" s="180"/>
      <c r="X11" s="192"/>
      <c r="Y11" s="192"/>
      <c r="Z11" s="192"/>
      <c r="AA11" s="192"/>
      <c r="AB11" s="180"/>
      <c r="AC11" s="316"/>
      <c r="AD11" s="1">
        <f t="shared" si="1"/>
        <v>8</v>
      </c>
      <c r="AE11" s="127" t="s">
        <v>231</v>
      </c>
      <c r="AF11" s="119" t="s">
        <v>229</v>
      </c>
      <c r="AG11" s="120">
        <v>1885.3472018177899</v>
      </c>
      <c r="AH11" s="128">
        <v>9</v>
      </c>
      <c r="AI11" s="180"/>
      <c r="AJ11" s="192"/>
      <c r="AK11" s="186"/>
      <c r="AL11" s="200">
        <v>156.62337662337663</v>
      </c>
      <c r="AM11" s="180"/>
      <c r="AN11" s="180"/>
      <c r="AO11" s="181">
        <v>148.35164835164835</v>
      </c>
      <c r="AP11" s="192"/>
      <c r="AQ11" s="292">
        <v>166.66666666666666</v>
      </c>
      <c r="AR11" s="180"/>
      <c r="AS11" s="181">
        <v>130.58823529411765</v>
      </c>
      <c r="AT11" s="192"/>
      <c r="AU11" s="180"/>
      <c r="AV11" s="192"/>
      <c r="AW11" s="186"/>
      <c r="AX11" s="302"/>
      <c r="AY11" s="180"/>
      <c r="AZ11" s="311">
        <v>125.35714285714286</v>
      </c>
      <c r="BA11" s="180"/>
      <c r="BB11" s="192"/>
      <c r="BC11" s="308">
        <v>116.66666666666666</v>
      </c>
      <c r="BD11" s="180"/>
      <c r="BE11" s="192"/>
      <c r="BF11" s="335"/>
      <c r="BG11" s="1">
        <f t="shared" si="2"/>
        <v>8</v>
      </c>
      <c r="BH11" s="127" t="s">
        <v>231</v>
      </c>
      <c r="BI11" s="119" t="s">
        <v>229</v>
      </c>
      <c r="BJ11" s="120">
        <v>1885.3472018177899</v>
      </c>
      <c r="BK11" s="128">
        <v>9</v>
      </c>
      <c r="BL11" s="186"/>
      <c r="BM11" s="308">
        <v>121.21212121212119</v>
      </c>
      <c r="BN11" s="175"/>
      <c r="BO11" s="175"/>
      <c r="BP11" s="192"/>
      <c r="BQ11" s="186"/>
      <c r="BR11" s="192"/>
      <c r="BS11" s="308">
        <v>113.85135135135135</v>
      </c>
      <c r="BT11" s="192"/>
      <c r="BU11" s="180"/>
      <c r="BV11" s="316"/>
    </row>
    <row r="12" spans="1:74">
      <c r="A12" s="1">
        <f t="shared" si="0"/>
        <v>9</v>
      </c>
      <c r="B12" s="127" t="s">
        <v>200</v>
      </c>
      <c r="C12" s="119" t="s">
        <v>12</v>
      </c>
      <c r="D12" s="120">
        <v>1740.5071698841523</v>
      </c>
      <c r="E12" s="128">
        <v>12</v>
      </c>
      <c r="F12" s="162"/>
      <c r="G12" s="237">
        <v>101.66666666666667</v>
      </c>
      <c r="H12" s="175"/>
      <c r="I12" s="175"/>
      <c r="J12" s="180"/>
      <c r="K12" s="186"/>
      <c r="L12" s="192"/>
      <c r="M12" s="175"/>
      <c r="N12" s="180"/>
      <c r="O12" s="187">
        <v>89.565440521652505</v>
      </c>
      <c r="P12" s="180"/>
      <c r="Q12" s="192"/>
      <c r="R12" s="192"/>
      <c r="S12" s="192"/>
      <c r="T12" s="185">
        <v>145.43306347285397</v>
      </c>
      <c r="U12" s="180"/>
      <c r="V12" s="180"/>
      <c r="W12" s="180"/>
      <c r="X12" s="192"/>
      <c r="Y12" s="192"/>
      <c r="Z12" s="192"/>
      <c r="AA12" s="192"/>
      <c r="AB12" s="181">
        <v>149.04679586328206</v>
      </c>
      <c r="AC12" s="316"/>
      <c r="AD12" s="1">
        <f t="shared" si="1"/>
        <v>9</v>
      </c>
      <c r="AE12" s="127" t="s">
        <v>200</v>
      </c>
      <c r="AF12" s="119" t="s">
        <v>12</v>
      </c>
      <c r="AG12" s="120">
        <v>1740.5071698841523</v>
      </c>
      <c r="AH12" s="128">
        <v>12</v>
      </c>
      <c r="AI12" s="203">
        <v>67.629629629629619</v>
      </c>
      <c r="AJ12" s="192"/>
      <c r="AK12" s="186"/>
      <c r="AL12" s="238">
        <v>139.64098462632188</v>
      </c>
      <c r="AM12" s="180"/>
      <c r="AN12" s="180"/>
      <c r="AO12" s="181">
        <v>150.79215686274512</v>
      </c>
      <c r="AP12" s="192"/>
      <c r="AQ12" s="293"/>
      <c r="AR12" s="181">
        <v>151.70682730923693</v>
      </c>
      <c r="AS12" s="180"/>
      <c r="AT12" s="192"/>
      <c r="AU12" s="180"/>
      <c r="AV12" s="192"/>
      <c r="AW12" s="187">
        <v>122.41661332764384</v>
      </c>
      <c r="AX12" s="302"/>
      <c r="AY12" s="203">
        <v>120.23809523809523</v>
      </c>
      <c r="AZ12" s="187">
        <v>114.88850771869639</v>
      </c>
      <c r="BA12" s="180"/>
      <c r="BB12" s="192"/>
      <c r="BC12" s="180"/>
      <c r="BD12" s="180"/>
      <c r="BE12" s="192"/>
      <c r="BF12" s="335"/>
      <c r="BG12" s="1">
        <f t="shared" si="2"/>
        <v>9</v>
      </c>
      <c r="BH12" s="127" t="s">
        <v>200</v>
      </c>
      <c r="BI12" s="119" t="s">
        <v>12</v>
      </c>
      <c r="BJ12" s="120">
        <v>1740.5071698841523</v>
      </c>
      <c r="BK12" s="128">
        <v>12</v>
      </c>
      <c r="BL12" s="187">
        <v>0</v>
      </c>
      <c r="BM12" s="180"/>
      <c r="BN12" s="175"/>
      <c r="BO12" s="175"/>
      <c r="BP12" s="192"/>
      <c r="BQ12" s="186"/>
      <c r="BR12" s="192"/>
      <c r="BS12" s="180"/>
      <c r="BT12" s="192"/>
      <c r="BU12" s="180"/>
      <c r="BV12" s="316"/>
    </row>
    <row r="13" spans="1:74">
      <c r="A13" s="1">
        <f t="shared" si="0"/>
        <v>10</v>
      </c>
      <c r="B13" s="127" t="s">
        <v>227</v>
      </c>
      <c r="C13" s="119" t="s">
        <v>13</v>
      </c>
      <c r="D13" s="120">
        <v>1727.6784365266308</v>
      </c>
      <c r="E13" s="128">
        <v>13</v>
      </c>
      <c r="F13" s="162"/>
      <c r="G13" s="175"/>
      <c r="H13" s="175"/>
      <c r="I13" s="175"/>
      <c r="J13" s="180"/>
      <c r="K13" s="186"/>
      <c r="L13" s="192"/>
      <c r="M13" s="237">
        <v>101.69033130493577</v>
      </c>
      <c r="N13" s="180"/>
      <c r="O13" s="186"/>
      <c r="P13" s="180"/>
      <c r="Q13" s="193">
        <v>146.13787375415282</v>
      </c>
      <c r="R13" s="192"/>
      <c r="S13" s="192"/>
      <c r="T13" s="186"/>
      <c r="U13" s="180"/>
      <c r="V13" s="180"/>
      <c r="W13" s="180"/>
      <c r="X13" s="299">
        <v>120.95141700404858</v>
      </c>
      <c r="Y13" s="299">
        <v>80.357142857142861</v>
      </c>
      <c r="Z13" s="299">
        <v>114.05919661733616</v>
      </c>
      <c r="AA13" s="299">
        <v>105.11363636363637</v>
      </c>
      <c r="AB13" s="181">
        <v>153.26035292576586</v>
      </c>
      <c r="AC13" s="316"/>
      <c r="AD13" s="1">
        <f t="shared" si="1"/>
        <v>10</v>
      </c>
      <c r="AE13" s="127" t="s">
        <v>227</v>
      </c>
      <c r="AF13" s="119" t="s">
        <v>13</v>
      </c>
      <c r="AG13" s="120">
        <v>1727.6784365266308</v>
      </c>
      <c r="AH13" s="128">
        <v>13</v>
      </c>
      <c r="AI13" s="180"/>
      <c r="AJ13" s="192"/>
      <c r="AK13" s="186"/>
      <c r="AL13" s="180"/>
      <c r="AM13" s="180"/>
      <c r="AN13" s="180"/>
      <c r="AO13" s="238">
        <v>121.52125556104795</v>
      </c>
      <c r="AP13" s="192"/>
      <c r="AQ13" s="292">
        <v>168.9655172413793</v>
      </c>
      <c r="AR13" s="180"/>
      <c r="AS13" s="180"/>
      <c r="AT13" s="192"/>
      <c r="AU13" s="181">
        <v>150.85362566268307</v>
      </c>
      <c r="AV13" s="192"/>
      <c r="AW13" s="186"/>
      <c r="AX13" s="302"/>
      <c r="AY13" s="180"/>
      <c r="AZ13" s="186"/>
      <c r="BA13" s="180"/>
      <c r="BB13" s="192"/>
      <c r="BC13" s="181">
        <v>129.8632946001367</v>
      </c>
      <c r="BD13" s="180"/>
      <c r="BE13" s="192"/>
      <c r="BF13" s="335"/>
      <c r="BG13" s="1">
        <f t="shared" si="2"/>
        <v>10</v>
      </c>
      <c r="BH13" s="127" t="s">
        <v>227</v>
      </c>
      <c r="BI13" s="119" t="s">
        <v>13</v>
      </c>
      <c r="BJ13" s="120">
        <v>1727.6784365266308</v>
      </c>
      <c r="BK13" s="128">
        <v>13</v>
      </c>
      <c r="BL13" s="186"/>
      <c r="BM13" s="180"/>
      <c r="BN13" s="175"/>
      <c r="BO13" s="175"/>
      <c r="BP13" s="193">
        <v>141.49605147704008</v>
      </c>
      <c r="BQ13" s="186"/>
      <c r="BR13" s="193">
        <v>141.00313479623824</v>
      </c>
      <c r="BS13" s="203">
        <v>111.30394951140065</v>
      </c>
      <c r="BT13" s="192"/>
      <c r="BU13" s="180"/>
      <c r="BV13" s="316"/>
    </row>
    <row r="14" spans="1:74">
      <c r="A14" s="1">
        <f t="shared" si="0"/>
        <v>11</v>
      </c>
      <c r="B14" s="127" t="s">
        <v>232</v>
      </c>
      <c r="C14" s="119" t="s">
        <v>13</v>
      </c>
      <c r="D14" s="120">
        <v>1646.7055170612368</v>
      </c>
      <c r="E14" s="128">
        <v>9</v>
      </c>
      <c r="F14" s="162"/>
      <c r="G14" s="175"/>
      <c r="H14" s="175"/>
      <c r="I14" s="175"/>
      <c r="J14" s="180"/>
      <c r="K14" s="186"/>
      <c r="L14" s="192"/>
      <c r="M14" s="175"/>
      <c r="N14" s="203">
        <v>109.22920892494929</v>
      </c>
      <c r="O14" s="186"/>
      <c r="P14" s="180"/>
      <c r="Q14" s="192"/>
      <c r="R14" s="192"/>
      <c r="S14" s="192"/>
      <c r="T14" s="186"/>
      <c r="U14" s="180"/>
      <c r="V14" s="181">
        <v>126.62835249042146</v>
      </c>
      <c r="W14" s="180"/>
      <c r="X14" s="192"/>
      <c r="Y14" s="192"/>
      <c r="Z14" s="192"/>
      <c r="AA14" s="192"/>
      <c r="AB14" s="180"/>
      <c r="AC14" s="316"/>
      <c r="AD14" s="1">
        <f t="shared" si="1"/>
        <v>11</v>
      </c>
      <c r="AE14" s="127" t="s">
        <v>232</v>
      </c>
      <c r="AF14" s="119" t="s">
        <v>13</v>
      </c>
      <c r="AG14" s="120">
        <v>1646.7055170612368</v>
      </c>
      <c r="AH14" s="128">
        <v>9</v>
      </c>
      <c r="AI14" s="180"/>
      <c r="AJ14" s="192"/>
      <c r="AK14" s="186"/>
      <c r="AL14" s="181">
        <v>150.42028678392316</v>
      </c>
      <c r="AM14" s="180"/>
      <c r="AN14" s="180"/>
      <c r="AO14" s="203">
        <v>37.796589223924862</v>
      </c>
      <c r="AP14" s="192"/>
      <c r="AQ14" s="292">
        <v>162.06896551724139</v>
      </c>
      <c r="AR14" s="180"/>
      <c r="AS14" s="238">
        <v>120.31656035908338</v>
      </c>
      <c r="AT14" s="192"/>
      <c r="AU14" s="180"/>
      <c r="AV14" s="192"/>
      <c r="AW14" s="186"/>
      <c r="AX14" s="302"/>
      <c r="AY14" s="180"/>
      <c r="AZ14" s="185">
        <v>136.13532856213402</v>
      </c>
      <c r="BA14" s="180"/>
      <c r="BB14" s="192"/>
      <c r="BC14" s="203">
        <v>84.42241968557758</v>
      </c>
      <c r="BD14" s="180"/>
      <c r="BE14" s="192"/>
      <c r="BF14" s="335"/>
      <c r="BG14" s="1">
        <f t="shared" si="2"/>
        <v>11</v>
      </c>
      <c r="BH14" s="127" t="s">
        <v>232</v>
      </c>
      <c r="BI14" s="119" t="s">
        <v>13</v>
      </c>
      <c r="BJ14" s="120">
        <v>1646.7055170612368</v>
      </c>
      <c r="BK14" s="128">
        <v>9</v>
      </c>
      <c r="BL14" s="186"/>
      <c r="BM14" s="203">
        <v>88.659793814432987</v>
      </c>
      <c r="BN14" s="175"/>
      <c r="BO14" s="175"/>
      <c r="BP14" s="192"/>
      <c r="BQ14" s="186"/>
      <c r="BR14" s="192"/>
      <c r="BS14" s="181">
        <v>127.77890879478826</v>
      </c>
      <c r="BT14" s="192"/>
      <c r="BU14" s="180"/>
      <c r="BV14" s="316"/>
    </row>
    <row r="15" spans="1:74">
      <c r="A15" s="1">
        <f t="shared" si="0"/>
        <v>12</v>
      </c>
      <c r="B15" s="127" t="s">
        <v>203</v>
      </c>
      <c r="C15" s="119" t="s">
        <v>14</v>
      </c>
      <c r="D15" s="120">
        <v>1538.7901999096325</v>
      </c>
      <c r="E15" s="128">
        <v>5</v>
      </c>
      <c r="F15" s="162"/>
      <c r="G15" s="174">
        <v>126.00732600732601</v>
      </c>
      <c r="H15" s="175"/>
      <c r="I15" s="175"/>
      <c r="J15" s="180"/>
      <c r="K15" s="186"/>
      <c r="L15" s="192"/>
      <c r="M15" s="175"/>
      <c r="N15" s="180"/>
      <c r="O15" s="186"/>
      <c r="P15" s="180"/>
      <c r="Q15" s="192"/>
      <c r="R15" s="192"/>
      <c r="S15" s="192"/>
      <c r="T15" s="186"/>
      <c r="U15" s="180"/>
      <c r="V15" s="181">
        <v>143.17460317460319</v>
      </c>
      <c r="W15" s="180"/>
      <c r="X15" s="192"/>
      <c r="Y15" s="192"/>
      <c r="Z15" s="192"/>
      <c r="AA15" s="192"/>
      <c r="AB15" s="181">
        <v>172.05823731516108</v>
      </c>
      <c r="AC15" s="316"/>
      <c r="AD15" s="1">
        <f t="shared" si="1"/>
        <v>12</v>
      </c>
      <c r="AE15" s="127" t="s">
        <v>203</v>
      </c>
      <c r="AF15" s="119" t="s">
        <v>14</v>
      </c>
      <c r="AG15" s="120">
        <v>1538.7901999096325</v>
      </c>
      <c r="AH15" s="128">
        <v>5</v>
      </c>
      <c r="AI15" s="181">
        <v>164.11538461538461</v>
      </c>
      <c r="AJ15" s="192"/>
      <c r="AK15" s="186"/>
      <c r="AL15" s="180"/>
      <c r="AM15" s="180"/>
      <c r="AN15" s="180"/>
      <c r="AO15" s="180"/>
      <c r="AP15" s="192"/>
      <c r="AQ15" s="293"/>
      <c r="AR15" s="180"/>
      <c r="AS15" s="180"/>
      <c r="AT15" s="192"/>
      <c r="AU15" s="180"/>
      <c r="AV15" s="192"/>
      <c r="AW15" s="186"/>
      <c r="AX15" s="302"/>
      <c r="AY15" s="180"/>
      <c r="AZ15" s="185">
        <v>151.98535623767953</v>
      </c>
      <c r="BA15" s="180"/>
      <c r="BB15" s="192"/>
      <c r="BC15" s="180"/>
      <c r="BD15" s="180"/>
      <c r="BE15" s="192"/>
      <c r="BF15" s="335"/>
      <c r="BG15" s="1">
        <f t="shared" si="2"/>
        <v>12</v>
      </c>
      <c r="BH15" s="127" t="s">
        <v>203</v>
      </c>
      <c r="BI15" s="119" t="s">
        <v>14</v>
      </c>
      <c r="BJ15" s="120">
        <v>1538.7901999096325</v>
      </c>
      <c r="BK15" s="128">
        <v>5</v>
      </c>
      <c r="BL15" s="186"/>
      <c r="BM15" s="180"/>
      <c r="BN15" s="175"/>
      <c r="BO15" s="175"/>
      <c r="BP15" s="192"/>
      <c r="BQ15" s="186"/>
      <c r="BR15" s="192"/>
      <c r="BS15" s="180"/>
      <c r="BT15" s="192"/>
      <c r="BU15" s="180"/>
      <c r="BV15" s="316"/>
    </row>
    <row r="16" spans="1:74">
      <c r="A16" s="1">
        <f t="shared" si="0"/>
        <v>13</v>
      </c>
      <c r="B16" s="127" t="s">
        <v>204</v>
      </c>
      <c r="C16" s="119" t="s">
        <v>16</v>
      </c>
      <c r="D16" s="120">
        <v>1519.7693446441478</v>
      </c>
      <c r="E16" s="128">
        <v>7</v>
      </c>
      <c r="F16" s="162"/>
      <c r="G16" s="174">
        <v>80.439560439560438</v>
      </c>
      <c r="H16" s="175"/>
      <c r="I16" s="175"/>
      <c r="J16" s="180"/>
      <c r="K16" s="186"/>
      <c r="L16" s="192"/>
      <c r="M16" s="175"/>
      <c r="N16" s="180"/>
      <c r="O16" s="186"/>
      <c r="P16" s="180"/>
      <c r="Q16" s="193">
        <v>146.6878083157153</v>
      </c>
      <c r="R16" s="199">
        <v>158.17279046673286</v>
      </c>
      <c r="S16" s="192"/>
      <c r="T16" s="186"/>
      <c r="U16" s="180"/>
      <c r="V16" s="180"/>
      <c r="W16" s="180"/>
      <c r="X16" s="192"/>
      <c r="Y16" s="192"/>
      <c r="Z16" s="192"/>
      <c r="AA16" s="192"/>
      <c r="AB16" s="181">
        <v>151.90362627697721</v>
      </c>
      <c r="AC16" s="316"/>
      <c r="AD16" s="1">
        <f t="shared" si="1"/>
        <v>13</v>
      </c>
      <c r="AE16" s="127" t="s">
        <v>204</v>
      </c>
      <c r="AF16" s="119" t="s">
        <v>16</v>
      </c>
      <c r="AG16" s="120">
        <v>1519.7693446441478</v>
      </c>
      <c r="AH16" s="128">
        <v>7</v>
      </c>
      <c r="AI16" s="180"/>
      <c r="AJ16" s="192"/>
      <c r="AK16" s="186"/>
      <c r="AL16" s="181">
        <v>147.23707664884137</v>
      </c>
      <c r="AM16" s="180"/>
      <c r="AN16" s="180"/>
      <c r="AO16" s="180"/>
      <c r="AP16" s="193">
        <v>151.01010101010101</v>
      </c>
      <c r="AQ16" s="292">
        <v>172.41379310344826</v>
      </c>
      <c r="AR16" s="180"/>
      <c r="AS16" s="180"/>
      <c r="AT16" s="192"/>
      <c r="AU16" s="180"/>
      <c r="AV16" s="192"/>
      <c r="AW16" s="186"/>
      <c r="AX16" s="302"/>
      <c r="AY16" s="180"/>
      <c r="AZ16" s="186"/>
      <c r="BA16" s="180"/>
      <c r="BB16" s="192"/>
      <c r="BC16" s="180"/>
      <c r="BD16" s="181">
        <v>92.991738605773691</v>
      </c>
      <c r="BE16" s="192"/>
      <c r="BF16" s="335"/>
      <c r="BG16" s="1">
        <f t="shared" si="2"/>
        <v>13</v>
      </c>
      <c r="BH16" s="127" t="s">
        <v>204</v>
      </c>
      <c r="BI16" s="119" t="s">
        <v>16</v>
      </c>
      <c r="BJ16" s="120">
        <v>1519.7693446441478</v>
      </c>
      <c r="BK16" s="128">
        <v>7</v>
      </c>
      <c r="BL16" s="186"/>
      <c r="BM16" s="180"/>
      <c r="BN16" s="175"/>
      <c r="BO16" s="175"/>
      <c r="BP16" s="192"/>
      <c r="BQ16" s="186"/>
      <c r="BR16" s="192"/>
      <c r="BS16" s="180"/>
      <c r="BT16" s="192"/>
      <c r="BU16" s="180"/>
      <c r="BV16" s="316"/>
    </row>
    <row r="17" spans="1:74">
      <c r="A17" s="1">
        <f t="shared" si="0"/>
        <v>14</v>
      </c>
      <c r="B17" s="127" t="s">
        <v>201</v>
      </c>
      <c r="C17" s="119" t="s">
        <v>13</v>
      </c>
      <c r="D17" s="120">
        <v>1425.733669007948</v>
      </c>
      <c r="E17" s="128">
        <v>8</v>
      </c>
      <c r="F17" s="162"/>
      <c r="G17" s="174">
        <v>95.897435897435912</v>
      </c>
      <c r="H17" s="175"/>
      <c r="I17" s="175"/>
      <c r="J17" s="181">
        <v>142.96724470134873</v>
      </c>
      <c r="K17" s="186"/>
      <c r="L17" s="192"/>
      <c r="M17" s="175"/>
      <c r="N17" s="203">
        <v>51.025467658327699</v>
      </c>
      <c r="O17" s="186"/>
      <c r="P17" s="180"/>
      <c r="Q17" s="193">
        <v>149.89806704922984</v>
      </c>
      <c r="R17" s="192"/>
      <c r="S17" s="192"/>
      <c r="T17" s="186"/>
      <c r="U17" s="180"/>
      <c r="V17" s="180"/>
      <c r="W17" s="180"/>
      <c r="X17" s="192"/>
      <c r="Y17" s="192"/>
      <c r="Z17" s="192"/>
      <c r="AA17" s="192"/>
      <c r="AB17" s="181">
        <v>112.60090944815585</v>
      </c>
      <c r="AC17" s="316"/>
      <c r="AD17" s="1">
        <f t="shared" si="1"/>
        <v>14</v>
      </c>
      <c r="AE17" s="127" t="s">
        <v>201</v>
      </c>
      <c r="AF17" s="119" t="s">
        <v>13</v>
      </c>
      <c r="AG17" s="120">
        <v>1425.733669007948</v>
      </c>
      <c r="AH17" s="128">
        <v>8</v>
      </c>
      <c r="AI17" s="180"/>
      <c r="AJ17" s="193">
        <v>136.64596273291926</v>
      </c>
      <c r="AK17" s="186"/>
      <c r="AL17" s="180"/>
      <c r="AM17" s="180"/>
      <c r="AN17" s="180"/>
      <c r="AO17" s="181">
        <v>99.581891580161468</v>
      </c>
      <c r="AP17" s="192"/>
      <c r="AQ17" s="292">
        <v>155.17241379310343</v>
      </c>
      <c r="AR17" s="180"/>
      <c r="AS17" s="180"/>
      <c r="AT17" s="192"/>
      <c r="AU17" s="180"/>
      <c r="AV17" s="192"/>
      <c r="AW17" s="186"/>
      <c r="AX17" s="302"/>
      <c r="AY17" s="180"/>
      <c r="AZ17" s="310">
        <v>87.039687703318151</v>
      </c>
      <c r="BA17" s="180"/>
      <c r="BB17" s="192"/>
      <c r="BC17" s="180"/>
      <c r="BD17" s="180"/>
      <c r="BE17" s="192"/>
      <c r="BF17" s="335"/>
      <c r="BG17" s="1">
        <f t="shared" si="2"/>
        <v>14</v>
      </c>
      <c r="BH17" s="127" t="s">
        <v>201</v>
      </c>
      <c r="BI17" s="119" t="s">
        <v>13</v>
      </c>
      <c r="BJ17" s="120">
        <v>1425.733669007948</v>
      </c>
      <c r="BK17" s="128">
        <v>8</v>
      </c>
      <c r="BL17" s="186"/>
      <c r="BM17" s="180"/>
      <c r="BN17" s="175"/>
      <c r="BO17" s="175"/>
      <c r="BP17" s="192"/>
      <c r="BQ17" s="186"/>
      <c r="BR17" s="192"/>
      <c r="BS17" s="180"/>
      <c r="BT17" s="192"/>
      <c r="BU17" s="180"/>
      <c r="BV17" s="316"/>
    </row>
    <row r="18" spans="1:74">
      <c r="A18" s="1">
        <f t="shared" si="0"/>
        <v>15</v>
      </c>
      <c r="B18" s="127" t="s">
        <v>142</v>
      </c>
      <c r="C18" s="119" t="s">
        <v>17</v>
      </c>
      <c r="D18" s="120">
        <v>1337.2610223722527</v>
      </c>
      <c r="E18" s="128">
        <v>14</v>
      </c>
      <c r="F18" s="312">
        <v>76.825396825396822</v>
      </c>
      <c r="G18" s="237">
        <v>75.850815850815849</v>
      </c>
      <c r="H18" s="175"/>
      <c r="I18" s="175"/>
      <c r="J18" s="180"/>
      <c r="K18" s="186"/>
      <c r="L18" s="192"/>
      <c r="M18" s="175"/>
      <c r="N18" s="180"/>
      <c r="O18" s="186"/>
      <c r="P18" s="180"/>
      <c r="Q18" s="193">
        <v>107.53171247357294</v>
      </c>
      <c r="R18" s="192"/>
      <c r="S18" s="193">
        <v>95.884370406663407</v>
      </c>
      <c r="T18" s="186"/>
      <c r="U18" s="180"/>
      <c r="V18" s="180"/>
      <c r="W18" s="180"/>
      <c r="X18" s="299">
        <v>69.078947368421055</v>
      </c>
      <c r="Y18" s="301">
        <v>80.158730158730151</v>
      </c>
      <c r="Z18" s="199">
        <v>88.372093023255815</v>
      </c>
      <c r="AA18" s="299">
        <v>80</v>
      </c>
      <c r="AB18" s="180"/>
      <c r="AC18" s="316"/>
      <c r="AD18" s="1">
        <f t="shared" si="1"/>
        <v>15</v>
      </c>
      <c r="AE18" s="127" t="s">
        <v>142</v>
      </c>
      <c r="AF18" s="119" t="s">
        <v>17</v>
      </c>
      <c r="AG18" s="120">
        <v>1337.2610223722527</v>
      </c>
      <c r="AH18" s="128">
        <v>14</v>
      </c>
      <c r="AI18" s="203">
        <v>66.333333333333329</v>
      </c>
      <c r="AJ18" s="192"/>
      <c r="AK18" s="186"/>
      <c r="AL18" s="180"/>
      <c r="AM18" s="180"/>
      <c r="AN18" s="180"/>
      <c r="AO18" s="181">
        <v>86.793540945790085</v>
      </c>
      <c r="AP18" s="192"/>
      <c r="AQ18" s="292">
        <v>137.93103448275861</v>
      </c>
      <c r="AR18" s="180"/>
      <c r="AS18" s="180"/>
      <c r="AT18" s="199">
        <v>114.14565826330531</v>
      </c>
      <c r="AU18" s="180"/>
      <c r="AV18" s="199">
        <v>97.706422018348633</v>
      </c>
      <c r="AW18" s="186"/>
      <c r="AX18" s="302"/>
      <c r="AY18" s="180"/>
      <c r="AZ18" s="186"/>
      <c r="BA18" s="180"/>
      <c r="BB18" s="192"/>
      <c r="BC18" s="180"/>
      <c r="BD18" s="181">
        <v>102.44838676211225</v>
      </c>
      <c r="BE18" s="199">
        <v>127.52525252525254</v>
      </c>
      <c r="BF18" s="335"/>
      <c r="BG18" s="1">
        <f t="shared" si="2"/>
        <v>15</v>
      </c>
      <c r="BH18" s="127" t="s">
        <v>142</v>
      </c>
      <c r="BI18" s="119" t="s">
        <v>17</v>
      </c>
      <c r="BJ18" s="120">
        <v>1337.2610223722527</v>
      </c>
      <c r="BK18" s="128">
        <v>14</v>
      </c>
      <c r="BL18" s="186"/>
      <c r="BM18" s="180"/>
      <c r="BN18" s="175"/>
      <c r="BO18" s="175"/>
      <c r="BP18" s="192"/>
      <c r="BQ18" s="186"/>
      <c r="BR18" s="192"/>
      <c r="BS18" s="180"/>
      <c r="BT18" s="192"/>
      <c r="BU18" s="180"/>
      <c r="BV18" s="316"/>
    </row>
    <row r="19" spans="1:74">
      <c r="A19" s="1">
        <f t="shared" si="0"/>
        <v>16</v>
      </c>
      <c r="B19" s="127" t="s">
        <v>250</v>
      </c>
      <c r="C19" s="119" t="s">
        <v>15</v>
      </c>
      <c r="D19" s="120">
        <v>1256.1059591268208</v>
      </c>
      <c r="E19" s="128">
        <v>6</v>
      </c>
      <c r="F19" s="162"/>
      <c r="G19" s="175"/>
      <c r="H19" s="175"/>
      <c r="I19" s="175"/>
      <c r="J19" s="180"/>
      <c r="K19" s="186"/>
      <c r="L19" s="192"/>
      <c r="M19" s="175"/>
      <c r="N19" s="180"/>
      <c r="O19" s="186"/>
      <c r="P19" s="180"/>
      <c r="Q19" s="193">
        <v>117.78740675734971</v>
      </c>
      <c r="R19" s="192"/>
      <c r="S19" s="192"/>
      <c r="T19" s="186"/>
      <c r="U19" s="180"/>
      <c r="V19" s="180"/>
      <c r="W19" s="180"/>
      <c r="X19" s="192"/>
      <c r="Y19" s="192"/>
      <c r="Z19" s="192"/>
      <c r="AA19" s="192"/>
      <c r="AB19" s="181">
        <v>131.99128488046694</v>
      </c>
      <c r="AC19" s="316"/>
      <c r="AD19" s="1">
        <f t="shared" si="1"/>
        <v>16</v>
      </c>
      <c r="AE19" s="127" t="s">
        <v>250</v>
      </c>
      <c r="AF19" s="119" t="s">
        <v>15</v>
      </c>
      <c r="AG19" s="120">
        <v>1256.1059591268208</v>
      </c>
      <c r="AH19" s="128">
        <v>6</v>
      </c>
      <c r="AI19" s="181">
        <v>106.75</v>
      </c>
      <c r="AJ19" s="192"/>
      <c r="AK19" s="186"/>
      <c r="AL19" s="180"/>
      <c r="AM19" s="180"/>
      <c r="AN19" s="180"/>
      <c r="AO19" s="238">
        <v>88.247944339025935</v>
      </c>
      <c r="AP19" s="192"/>
      <c r="AQ19" s="293"/>
      <c r="AR19" s="180"/>
      <c r="AS19" s="180"/>
      <c r="AT19" s="192"/>
      <c r="AU19" s="180"/>
      <c r="AV19" s="192"/>
      <c r="AW19" s="186"/>
      <c r="AX19" s="302"/>
      <c r="AY19" s="180"/>
      <c r="AZ19" s="185">
        <v>102.32479784366578</v>
      </c>
      <c r="BA19" s="180"/>
      <c r="BB19" s="192"/>
      <c r="BC19" s="180"/>
      <c r="BD19" s="180"/>
      <c r="BE19" s="192"/>
      <c r="BF19" s="335"/>
      <c r="BG19" s="1">
        <f t="shared" si="2"/>
        <v>16</v>
      </c>
      <c r="BH19" s="127" t="s">
        <v>250</v>
      </c>
      <c r="BI19" s="119" t="s">
        <v>15</v>
      </c>
      <c r="BJ19" s="120">
        <v>1256.1059591268208</v>
      </c>
      <c r="BK19" s="128">
        <v>6</v>
      </c>
      <c r="BL19" s="186"/>
      <c r="BM19" s="180"/>
      <c r="BN19" s="175"/>
      <c r="BO19" s="175"/>
      <c r="BP19" s="192"/>
      <c r="BQ19" s="186"/>
      <c r="BR19" s="192"/>
      <c r="BS19" s="180"/>
      <c r="BT19" s="192"/>
      <c r="BU19" s="181">
        <v>131.47837747234328</v>
      </c>
      <c r="BV19" s="316"/>
    </row>
    <row r="20" spans="1:74">
      <c r="A20" s="1">
        <f t="shared" si="0"/>
        <v>17</v>
      </c>
      <c r="B20" s="127" t="s">
        <v>248</v>
      </c>
      <c r="C20" s="119" t="s">
        <v>12</v>
      </c>
      <c r="D20" s="120">
        <v>1230.9796998304132</v>
      </c>
      <c r="E20" s="128">
        <v>3</v>
      </c>
      <c r="F20" s="162"/>
      <c r="G20" s="175"/>
      <c r="H20" s="175"/>
      <c r="I20" s="175"/>
      <c r="J20" s="180"/>
      <c r="K20" s="186"/>
      <c r="L20" s="192"/>
      <c r="M20" s="175"/>
      <c r="N20" s="180"/>
      <c r="O20" s="186"/>
      <c r="P20" s="180"/>
      <c r="Q20" s="193">
        <v>136.42665474060823</v>
      </c>
      <c r="R20" s="192"/>
      <c r="S20" s="192"/>
      <c r="T20" s="186"/>
      <c r="U20" s="180"/>
      <c r="V20" s="180"/>
      <c r="W20" s="180"/>
      <c r="X20" s="192"/>
      <c r="Y20" s="192"/>
      <c r="Z20" s="192"/>
      <c r="AA20" s="192"/>
      <c r="AB20" s="180"/>
      <c r="AC20" s="316"/>
      <c r="AD20" s="1">
        <f t="shared" si="1"/>
        <v>17</v>
      </c>
      <c r="AE20" s="127" t="s">
        <v>248</v>
      </c>
      <c r="AF20" s="119" t="s">
        <v>12</v>
      </c>
      <c r="AG20" s="120">
        <v>1230.9796998304132</v>
      </c>
      <c r="AH20" s="128">
        <v>3</v>
      </c>
      <c r="AI20" s="180"/>
      <c r="AJ20" s="192"/>
      <c r="AK20" s="186"/>
      <c r="AL20" s="180"/>
      <c r="AM20" s="180"/>
      <c r="AN20" s="180"/>
      <c r="AO20" s="180"/>
      <c r="AP20" s="192"/>
      <c r="AQ20" s="292">
        <v>151.72413793103448</v>
      </c>
      <c r="AR20" s="180"/>
      <c r="AS20" s="180"/>
      <c r="AT20" s="192"/>
      <c r="AU20" s="180"/>
      <c r="AV20" s="192"/>
      <c r="AW20" s="186"/>
      <c r="AX20" s="302"/>
      <c r="AY20" s="180"/>
      <c r="AZ20" s="185">
        <v>125.10005717552887</v>
      </c>
      <c r="BA20" s="180"/>
      <c r="BB20" s="192"/>
      <c r="BC20" s="180"/>
      <c r="BD20" s="180"/>
      <c r="BE20" s="192"/>
      <c r="BF20" s="335"/>
      <c r="BG20" s="1">
        <f t="shared" si="2"/>
        <v>17</v>
      </c>
      <c r="BH20" s="127" t="s">
        <v>248</v>
      </c>
      <c r="BI20" s="119" t="s">
        <v>12</v>
      </c>
      <c r="BJ20" s="120">
        <v>1230.9796998304132</v>
      </c>
      <c r="BK20" s="128">
        <v>3</v>
      </c>
      <c r="BL20" s="186"/>
      <c r="BM20" s="180"/>
      <c r="BN20" s="175"/>
      <c r="BO20" s="175"/>
      <c r="BP20" s="192"/>
      <c r="BQ20" s="186"/>
      <c r="BR20" s="192"/>
      <c r="BS20" s="180"/>
      <c r="BT20" s="192"/>
      <c r="BU20" s="180"/>
      <c r="BV20" s="321">
        <v>148.88888888888886</v>
      </c>
    </row>
    <row r="21" spans="1:74">
      <c r="A21" s="1">
        <f t="shared" si="0"/>
        <v>18</v>
      </c>
      <c r="B21" s="127" t="s">
        <v>252</v>
      </c>
      <c r="C21" s="119" t="s">
        <v>15</v>
      </c>
      <c r="D21" s="120">
        <v>1229.4504577773769</v>
      </c>
      <c r="E21" s="128">
        <v>8</v>
      </c>
      <c r="F21" s="162"/>
      <c r="G21" s="175"/>
      <c r="H21" s="175"/>
      <c r="I21" s="175"/>
      <c r="J21" s="180"/>
      <c r="K21" s="186"/>
      <c r="L21" s="192"/>
      <c r="M21" s="175"/>
      <c r="N21" s="180"/>
      <c r="O21" s="186"/>
      <c r="P21" s="180"/>
      <c r="Q21" s="193">
        <v>111.9789381307591</v>
      </c>
      <c r="R21" s="192"/>
      <c r="S21" s="193">
        <v>126.86482661004953</v>
      </c>
      <c r="T21" s="186"/>
      <c r="U21" s="180"/>
      <c r="V21" s="180"/>
      <c r="W21" s="180"/>
      <c r="X21" s="192"/>
      <c r="Y21" s="192"/>
      <c r="Z21" s="192"/>
      <c r="AA21" s="192"/>
      <c r="AB21" s="180"/>
      <c r="AC21" s="316"/>
      <c r="AD21" s="1">
        <f t="shared" si="1"/>
        <v>18</v>
      </c>
      <c r="AE21" s="127" t="s">
        <v>252</v>
      </c>
      <c r="AF21" s="119" t="s">
        <v>15</v>
      </c>
      <c r="AG21" s="120">
        <v>1229.4504577773769</v>
      </c>
      <c r="AH21" s="128">
        <v>8</v>
      </c>
      <c r="AI21" s="238">
        <v>83.25</v>
      </c>
      <c r="AJ21" s="192"/>
      <c r="AK21" s="186"/>
      <c r="AL21" s="180"/>
      <c r="AM21" s="180"/>
      <c r="AN21" s="180"/>
      <c r="AO21" s="181">
        <v>93.48141533653309</v>
      </c>
      <c r="AP21" s="192"/>
      <c r="AQ21" s="293"/>
      <c r="AR21" s="180"/>
      <c r="AS21" s="180"/>
      <c r="AT21" s="192"/>
      <c r="AU21" s="180"/>
      <c r="AV21" s="193">
        <v>106.93170234454638</v>
      </c>
      <c r="AW21" s="186"/>
      <c r="AX21" s="302"/>
      <c r="AY21" s="180"/>
      <c r="AZ21" s="186"/>
      <c r="BA21" s="180"/>
      <c r="BB21" s="192"/>
      <c r="BC21" s="181">
        <v>117.25563909774436</v>
      </c>
      <c r="BD21" s="180"/>
      <c r="BE21" s="192"/>
      <c r="BF21" s="335"/>
      <c r="BG21" s="1">
        <f t="shared" si="2"/>
        <v>18</v>
      </c>
      <c r="BH21" s="127" t="s">
        <v>252</v>
      </c>
      <c r="BI21" s="119" t="s">
        <v>15</v>
      </c>
      <c r="BJ21" s="120">
        <v>1229.4504577773769</v>
      </c>
      <c r="BK21" s="128">
        <v>8</v>
      </c>
      <c r="BL21" s="186"/>
      <c r="BM21" s="180"/>
      <c r="BN21" s="175"/>
      <c r="BO21" s="175"/>
      <c r="BP21" s="192"/>
      <c r="BQ21" s="186"/>
      <c r="BR21" s="193">
        <v>129.31034482758622</v>
      </c>
      <c r="BS21" s="181">
        <v>118.38219326818675</v>
      </c>
      <c r="BT21" s="192"/>
      <c r="BU21" s="180"/>
      <c r="BV21" s="316"/>
    </row>
    <row r="22" spans="1:74">
      <c r="A22" s="1">
        <f t="shared" si="0"/>
        <v>19</v>
      </c>
      <c r="B22" s="127" t="s">
        <v>247</v>
      </c>
      <c r="C22" s="119" t="s">
        <v>12</v>
      </c>
      <c r="D22" s="120">
        <v>1214.7842067960032</v>
      </c>
      <c r="E22" s="128">
        <v>5</v>
      </c>
      <c r="F22" s="162"/>
      <c r="G22" s="175"/>
      <c r="H22" s="175"/>
      <c r="I22" s="175"/>
      <c r="J22" s="180"/>
      <c r="K22" s="186"/>
      <c r="L22" s="192"/>
      <c r="M22" s="175"/>
      <c r="N22" s="180"/>
      <c r="O22" s="186"/>
      <c r="P22" s="180"/>
      <c r="Q22" s="193">
        <v>156.97674418604652</v>
      </c>
      <c r="R22" s="192"/>
      <c r="S22" s="192"/>
      <c r="T22" s="186"/>
      <c r="U22" s="180"/>
      <c r="V22" s="180"/>
      <c r="W22" s="180"/>
      <c r="X22" s="192"/>
      <c r="Y22" s="192"/>
      <c r="Z22" s="192"/>
      <c r="AA22" s="192"/>
      <c r="AB22" s="180"/>
      <c r="AC22" s="316"/>
      <c r="AD22" s="1">
        <f t="shared" si="1"/>
        <v>19</v>
      </c>
      <c r="AE22" s="127" t="s">
        <v>247</v>
      </c>
      <c r="AF22" s="119" t="s">
        <v>12</v>
      </c>
      <c r="AG22" s="120">
        <v>1214.7842067960032</v>
      </c>
      <c r="AH22" s="128">
        <v>5</v>
      </c>
      <c r="AI22" s="180"/>
      <c r="AJ22" s="192"/>
      <c r="AK22" s="186"/>
      <c r="AL22" s="181">
        <v>146.83373322669513</v>
      </c>
      <c r="AM22" s="180"/>
      <c r="AN22" s="180"/>
      <c r="AO22" s="181">
        <v>166.28189158016147</v>
      </c>
      <c r="AP22" s="192"/>
      <c r="AQ22" s="293"/>
      <c r="AR22" s="180"/>
      <c r="AS22" s="180"/>
      <c r="AT22" s="192"/>
      <c r="AU22" s="180"/>
      <c r="AV22" s="193">
        <v>122.43536280233528</v>
      </c>
      <c r="AW22" s="186"/>
      <c r="AX22" s="302"/>
      <c r="AY22" s="180"/>
      <c r="AZ22" s="186"/>
      <c r="BA22" s="180"/>
      <c r="BB22" s="192"/>
      <c r="BC22" s="180"/>
      <c r="BD22" s="181">
        <v>165.42443064182194</v>
      </c>
      <c r="BE22" s="192"/>
      <c r="BF22" s="335"/>
      <c r="BG22" s="1">
        <f t="shared" si="2"/>
        <v>19</v>
      </c>
      <c r="BH22" s="127" t="s">
        <v>247</v>
      </c>
      <c r="BI22" s="119" t="s">
        <v>12</v>
      </c>
      <c r="BJ22" s="120">
        <v>1214.7842067960032</v>
      </c>
      <c r="BK22" s="128">
        <v>5</v>
      </c>
      <c r="BL22" s="186"/>
      <c r="BM22" s="180"/>
      <c r="BN22" s="175"/>
      <c r="BO22" s="175"/>
      <c r="BP22" s="192"/>
      <c r="BQ22" s="186"/>
      <c r="BR22" s="192"/>
      <c r="BS22" s="180"/>
      <c r="BT22" s="192"/>
      <c r="BU22" s="180"/>
      <c r="BV22" s="316"/>
    </row>
    <row r="23" spans="1:74">
      <c r="A23" s="1">
        <f t="shared" si="0"/>
        <v>20</v>
      </c>
      <c r="B23" s="127" t="s">
        <v>246</v>
      </c>
      <c r="C23" s="119" t="s">
        <v>13</v>
      </c>
      <c r="D23" s="120">
        <v>1207.5283059268479</v>
      </c>
      <c r="E23" s="128">
        <v>7</v>
      </c>
      <c r="F23" s="162"/>
      <c r="G23" s="175"/>
      <c r="H23" s="175"/>
      <c r="I23" s="175"/>
      <c r="J23" s="180"/>
      <c r="K23" s="186"/>
      <c r="L23" s="192"/>
      <c r="M23" s="175"/>
      <c r="N23" s="180"/>
      <c r="O23" s="186"/>
      <c r="P23" s="180"/>
      <c r="Q23" s="193">
        <v>164.95771670190277</v>
      </c>
      <c r="R23" s="192"/>
      <c r="S23" s="192"/>
      <c r="T23" s="186"/>
      <c r="U23" s="180"/>
      <c r="V23" s="180"/>
      <c r="W23" s="180"/>
      <c r="X23" s="193">
        <v>133.90688259109311</v>
      </c>
      <c r="Y23" s="193">
        <v>119.84126984126983</v>
      </c>
      <c r="Z23" s="193">
        <v>100.31712473572939</v>
      </c>
      <c r="AA23" s="193">
        <v>115.45454545454545</v>
      </c>
      <c r="AB23" s="181">
        <v>156.57403768783098</v>
      </c>
      <c r="AC23" s="316"/>
      <c r="AD23" s="1">
        <f t="shared" si="1"/>
        <v>20</v>
      </c>
      <c r="AE23" s="127" t="s">
        <v>246</v>
      </c>
      <c r="AF23" s="119" t="s">
        <v>13</v>
      </c>
      <c r="AG23" s="120">
        <v>1207.5283059268479</v>
      </c>
      <c r="AH23" s="128">
        <v>7</v>
      </c>
      <c r="AI23" s="180"/>
      <c r="AJ23" s="192"/>
      <c r="AK23" s="186"/>
      <c r="AL23" s="180"/>
      <c r="AM23" s="180"/>
      <c r="AN23" s="180"/>
      <c r="AO23" s="181">
        <v>114.00972153567309</v>
      </c>
      <c r="AP23" s="192"/>
      <c r="AQ23" s="293"/>
      <c r="AR23" s="180"/>
      <c r="AS23" s="180"/>
      <c r="AT23" s="192"/>
      <c r="AU23" s="180"/>
      <c r="AV23" s="192"/>
      <c r="AW23" s="186"/>
      <c r="AX23" s="302"/>
      <c r="AY23" s="180"/>
      <c r="AZ23" s="186"/>
      <c r="BA23" s="180"/>
      <c r="BB23" s="192"/>
      <c r="BC23" s="180"/>
      <c r="BD23" s="180"/>
      <c r="BE23" s="192"/>
      <c r="BF23" s="335"/>
      <c r="BG23" s="1">
        <f t="shared" si="2"/>
        <v>20</v>
      </c>
      <c r="BH23" s="127" t="s">
        <v>246</v>
      </c>
      <c r="BI23" s="119" t="s">
        <v>13</v>
      </c>
      <c r="BJ23" s="120">
        <v>1207.5283059268479</v>
      </c>
      <c r="BK23" s="128">
        <v>7</v>
      </c>
      <c r="BL23" s="186"/>
      <c r="BM23" s="180"/>
      <c r="BN23" s="175"/>
      <c r="BO23" s="175"/>
      <c r="BP23" s="192"/>
      <c r="BQ23" s="186"/>
      <c r="BR23" s="192"/>
      <c r="BS23" s="180"/>
      <c r="BT23" s="192"/>
      <c r="BU23" s="180"/>
      <c r="BV23" s="316"/>
    </row>
    <row r="24" spans="1:74">
      <c r="A24" s="1">
        <f t="shared" si="0"/>
        <v>21</v>
      </c>
      <c r="B24" s="127" t="s">
        <v>260</v>
      </c>
      <c r="C24" s="119" t="s">
        <v>16</v>
      </c>
      <c r="D24" s="120">
        <v>1163.3380754810214</v>
      </c>
      <c r="E24" s="128">
        <v>7</v>
      </c>
      <c r="F24" s="162"/>
      <c r="G24" s="175"/>
      <c r="H24" s="175"/>
      <c r="I24" s="175"/>
      <c r="J24" s="180"/>
      <c r="K24" s="186"/>
      <c r="L24" s="192"/>
      <c r="M24" s="175"/>
      <c r="N24" s="180"/>
      <c r="O24" s="186"/>
      <c r="P24" s="180"/>
      <c r="Q24" s="299">
        <v>53.849541930937278</v>
      </c>
      <c r="R24" s="192"/>
      <c r="S24" s="192"/>
      <c r="T24" s="186"/>
      <c r="U24" s="180"/>
      <c r="V24" s="180"/>
      <c r="W24" s="180"/>
      <c r="X24" s="192"/>
      <c r="Y24" s="192"/>
      <c r="Z24" s="192"/>
      <c r="AA24" s="192"/>
      <c r="AB24" s="180"/>
      <c r="AC24" s="316"/>
      <c r="AD24" s="1">
        <f t="shared" si="1"/>
        <v>21</v>
      </c>
      <c r="AE24" s="127" t="s">
        <v>260</v>
      </c>
      <c r="AF24" s="119" t="s">
        <v>16</v>
      </c>
      <c r="AG24" s="120">
        <v>1163.3380754810214</v>
      </c>
      <c r="AH24" s="128">
        <v>7</v>
      </c>
      <c r="AI24" s="238">
        <v>54.794117647058826</v>
      </c>
      <c r="AJ24" s="192"/>
      <c r="AK24" s="186"/>
      <c r="AL24" s="180"/>
      <c r="AM24" s="180"/>
      <c r="AN24" s="180"/>
      <c r="AO24" s="203">
        <v>44.212724835562206</v>
      </c>
      <c r="AP24" s="192"/>
      <c r="AQ24" s="293"/>
      <c r="AR24" s="180"/>
      <c r="AS24" s="180"/>
      <c r="AT24" s="192"/>
      <c r="AU24" s="180"/>
      <c r="AV24" s="192"/>
      <c r="AW24" s="186"/>
      <c r="AX24" s="303">
        <v>110.38219070133965</v>
      </c>
      <c r="AY24" s="180"/>
      <c r="AZ24" s="186"/>
      <c r="BA24" s="180"/>
      <c r="BB24" s="192"/>
      <c r="BC24" s="181">
        <v>112.59398496240601</v>
      </c>
      <c r="BD24" s="180"/>
      <c r="BE24" s="192"/>
      <c r="BF24" s="335"/>
      <c r="BG24" s="1">
        <f t="shared" si="2"/>
        <v>21</v>
      </c>
      <c r="BH24" s="127" t="s">
        <v>260</v>
      </c>
      <c r="BI24" s="119" t="s">
        <v>16</v>
      </c>
      <c r="BJ24" s="120">
        <v>1163.3380754810214</v>
      </c>
      <c r="BK24" s="128">
        <v>7</v>
      </c>
      <c r="BL24" s="186"/>
      <c r="BM24" s="180"/>
      <c r="BN24" s="175"/>
      <c r="BO24" s="175"/>
      <c r="BP24" s="192"/>
      <c r="BQ24" s="186"/>
      <c r="BR24" s="193">
        <v>72.100313479623821</v>
      </c>
      <c r="BS24" s="181">
        <v>95.966660279747074</v>
      </c>
      <c r="BT24" s="192"/>
      <c r="BU24" s="180"/>
      <c r="BV24" s="316"/>
    </row>
    <row r="25" spans="1:74">
      <c r="A25" s="1">
        <f t="shared" si="0"/>
        <v>22</v>
      </c>
      <c r="B25" s="127" t="s">
        <v>258</v>
      </c>
      <c r="C25" s="119" t="s">
        <v>16</v>
      </c>
      <c r="D25" s="120">
        <v>1050.3464629211908</v>
      </c>
      <c r="E25" s="128">
        <v>7</v>
      </c>
      <c r="F25" s="162"/>
      <c r="G25" s="175"/>
      <c r="H25" s="175"/>
      <c r="I25" s="175"/>
      <c r="J25" s="180"/>
      <c r="K25" s="186"/>
      <c r="L25" s="192"/>
      <c r="M25" s="175"/>
      <c r="N25" s="180"/>
      <c r="O25" s="186"/>
      <c r="P25" s="180"/>
      <c r="Q25" s="301">
        <v>66.763565891472865</v>
      </c>
      <c r="R25" s="192"/>
      <c r="S25" s="193">
        <v>93.288511441377679</v>
      </c>
      <c r="T25" s="186"/>
      <c r="U25" s="180"/>
      <c r="V25" s="180"/>
      <c r="W25" s="180"/>
      <c r="X25" s="192"/>
      <c r="Y25" s="192"/>
      <c r="Z25" s="192"/>
      <c r="AA25" s="192"/>
      <c r="AB25" s="180"/>
      <c r="AC25" s="316"/>
      <c r="AD25" s="1">
        <f t="shared" si="1"/>
        <v>22</v>
      </c>
      <c r="AE25" s="127" t="s">
        <v>258</v>
      </c>
      <c r="AF25" s="119" t="s">
        <v>16</v>
      </c>
      <c r="AG25" s="120">
        <v>1050.3464629211908</v>
      </c>
      <c r="AH25" s="128">
        <v>7</v>
      </c>
      <c r="AI25" s="181">
        <v>81.941176470588232</v>
      </c>
      <c r="AJ25" s="192"/>
      <c r="AK25" s="186"/>
      <c r="AL25" s="180"/>
      <c r="AM25" s="180"/>
      <c r="AN25" s="180"/>
      <c r="AO25" s="181">
        <v>90.634059665201534</v>
      </c>
      <c r="AP25" s="192"/>
      <c r="AQ25" s="293"/>
      <c r="AR25" s="180"/>
      <c r="AS25" s="180"/>
      <c r="AT25" s="192"/>
      <c r="AU25" s="180"/>
      <c r="AV25" s="192"/>
      <c r="AW25" s="186"/>
      <c r="AX25" s="303">
        <v>97.143420015760441</v>
      </c>
      <c r="AY25" s="180"/>
      <c r="AZ25" s="186"/>
      <c r="BA25" s="180"/>
      <c r="BB25" s="192"/>
      <c r="BC25" s="180"/>
      <c r="BD25" s="180"/>
      <c r="BE25" s="192"/>
      <c r="BF25" s="335"/>
      <c r="BG25" s="1">
        <f t="shared" si="2"/>
        <v>22</v>
      </c>
      <c r="BH25" s="127" t="s">
        <v>258</v>
      </c>
      <c r="BI25" s="119" t="s">
        <v>16</v>
      </c>
      <c r="BJ25" s="120">
        <v>1050.3464629211908</v>
      </c>
      <c r="BK25" s="128">
        <v>7</v>
      </c>
      <c r="BL25" s="186"/>
      <c r="BM25" s="180"/>
      <c r="BN25" s="175"/>
      <c r="BO25" s="175"/>
      <c r="BP25" s="192"/>
      <c r="BQ25" s="186"/>
      <c r="BR25" s="299">
        <v>38.557993730407524</v>
      </c>
      <c r="BS25" s="203">
        <v>56.811649741329752</v>
      </c>
      <c r="BT25" s="192"/>
      <c r="BU25" s="180"/>
      <c r="BV25" s="316"/>
    </row>
    <row r="26" spans="1:74">
      <c r="A26" s="1">
        <f t="shared" si="0"/>
        <v>23</v>
      </c>
      <c r="B26" s="127" t="s">
        <v>280</v>
      </c>
      <c r="C26" s="119" t="s">
        <v>13</v>
      </c>
      <c r="D26" s="120">
        <v>953.08246894954812</v>
      </c>
      <c r="E26" s="128">
        <v>7</v>
      </c>
      <c r="F26" s="162"/>
      <c r="G26" s="175"/>
      <c r="H26" s="175"/>
      <c r="I26" s="175"/>
      <c r="J26" s="180"/>
      <c r="K26" s="186"/>
      <c r="L26" s="192"/>
      <c r="M26" s="175"/>
      <c r="N26" s="180"/>
      <c r="O26" s="186"/>
      <c r="P26" s="180"/>
      <c r="Q26" s="192"/>
      <c r="R26" s="192"/>
      <c r="S26" s="192"/>
      <c r="T26" s="186"/>
      <c r="U26" s="180"/>
      <c r="V26" s="180"/>
      <c r="W26" s="180"/>
      <c r="X26" s="193">
        <v>94.838056680161941</v>
      </c>
      <c r="Y26" s="193">
        <v>64.682539682539684</v>
      </c>
      <c r="Z26" s="193">
        <v>81.923890063424935</v>
      </c>
      <c r="AA26" s="193">
        <v>89.772727272727266</v>
      </c>
      <c r="AB26" s="180"/>
      <c r="AC26" s="316"/>
      <c r="AD26" s="1">
        <f t="shared" si="1"/>
        <v>23</v>
      </c>
      <c r="AE26" s="127" t="s">
        <v>280</v>
      </c>
      <c r="AF26" s="119" t="s">
        <v>13</v>
      </c>
      <c r="AG26" s="120">
        <v>953.08246894954812</v>
      </c>
      <c r="AH26" s="128">
        <v>7</v>
      </c>
      <c r="AI26" s="181">
        <v>65.071428571428569</v>
      </c>
      <c r="AJ26" s="192"/>
      <c r="AK26" s="186"/>
      <c r="AL26" s="180"/>
      <c r="AM26" s="180"/>
      <c r="AN26" s="180"/>
      <c r="AO26" s="180"/>
      <c r="AP26" s="192"/>
      <c r="AQ26" s="292">
        <v>144.82758620689657</v>
      </c>
      <c r="AR26" s="180"/>
      <c r="AS26" s="180"/>
      <c r="AT26" s="193">
        <v>152.56166982922201</v>
      </c>
      <c r="AU26" s="180"/>
      <c r="AV26" s="192"/>
      <c r="AW26" s="186"/>
      <c r="AX26" s="302"/>
      <c r="AY26" s="180"/>
      <c r="AZ26" s="186"/>
      <c r="BA26" s="180"/>
      <c r="BB26" s="192"/>
      <c r="BC26" s="180"/>
      <c r="BD26" s="180"/>
      <c r="BE26" s="192"/>
      <c r="BF26" s="335"/>
      <c r="BG26" s="1">
        <f t="shared" si="2"/>
        <v>23</v>
      </c>
      <c r="BH26" s="127" t="s">
        <v>280</v>
      </c>
      <c r="BI26" s="119" t="s">
        <v>13</v>
      </c>
      <c r="BJ26" s="120">
        <v>953.08246894954812</v>
      </c>
      <c r="BK26" s="128">
        <v>7</v>
      </c>
      <c r="BL26" s="186"/>
      <c r="BM26" s="180"/>
      <c r="BN26" s="175"/>
      <c r="BO26" s="175"/>
      <c r="BP26" s="192"/>
      <c r="BQ26" s="186"/>
      <c r="BR26" s="192"/>
      <c r="BS26" s="180"/>
      <c r="BT26" s="192"/>
      <c r="BU26" s="181">
        <v>82.74090815697555</v>
      </c>
      <c r="BV26" s="316"/>
    </row>
    <row r="27" spans="1:74">
      <c r="A27" s="1">
        <f t="shared" si="0"/>
        <v>24</v>
      </c>
      <c r="B27" s="127" t="s">
        <v>249</v>
      </c>
      <c r="C27" s="119" t="s">
        <v>242</v>
      </c>
      <c r="D27" s="120">
        <v>949.9708498023715</v>
      </c>
      <c r="E27" s="128">
        <v>4</v>
      </c>
      <c r="F27" s="162"/>
      <c r="G27" s="175"/>
      <c r="H27" s="175"/>
      <c r="I27" s="175"/>
      <c r="J27" s="180"/>
      <c r="K27" s="186"/>
      <c r="L27" s="192"/>
      <c r="M27" s="175"/>
      <c r="N27" s="180"/>
      <c r="O27" s="186"/>
      <c r="P27" s="180"/>
      <c r="Q27" s="193">
        <v>128.125</v>
      </c>
      <c r="R27" s="192"/>
      <c r="S27" s="192"/>
      <c r="T27" s="186"/>
      <c r="U27" s="181">
        <v>100</v>
      </c>
      <c r="V27" s="180"/>
      <c r="W27" s="180"/>
      <c r="X27" s="192"/>
      <c r="Y27" s="192"/>
      <c r="Z27" s="192"/>
      <c r="AA27" s="192"/>
      <c r="AB27" s="181">
        <v>110.67193675889328</v>
      </c>
      <c r="AC27" s="316"/>
      <c r="AD27" s="1">
        <f t="shared" si="1"/>
        <v>24</v>
      </c>
      <c r="AE27" s="127" t="s">
        <v>249</v>
      </c>
      <c r="AF27" s="119" t="s">
        <v>242</v>
      </c>
      <c r="AG27" s="120">
        <v>949.9708498023715</v>
      </c>
      <c r="AH27" s="128">
        <v>4</v>
      </c>
      <c r="AI27" s="180"/>
      <c r="AJ27" s="192"/>
      <c r="AK27" s="186"/>
      <c r="AL27" s="180"/>
      <c r="AM27" s="180"/>
      <c r="AN27" s="180"/>
      <c r="AO27" s="180"/>
      <c r="AP27" s="192"/>
      <c r="AQ27" s="292">
        <v>183.33333333333334</v>
      </c>
      <c r="AR27" s="180"/>
      <c r="AS27" s="180"/>
      <c r="AT27" s="192"/>
      <c r="AU27" s="180"/>
      <c r="AV27" s="192"/>
      <c r="AW27" s="186"/>
      <c r="AX27" s="302"/>
      <c r="AY27" s="180"/>
      <c r="AZ27" s="186"/>
      <c r="BA27" s="180"/>
      <c r="BB27" s="192"/>
      <c r="BC27" s="180"/>
      <c r="BD27" s="181">
        <v>113.13131313131314</v>
      </c>
      <c r="BE27" s="192"/>
      <c r="BF27" s="335"/>
      <c r="BG27" s="1">
        <f t="shared" si="2"/>
        <v>24</v>
      </c>
      <c r="BH27" s="127" t="s">
        <v>249</v>
      </c>
      <c r="BI27" s="119" t="s">
        <v>242</v>
      </c>
      <c r="BJ27" s="120">
        <v>949.9708498023715</v>
      </c>
      <c r="BK27" s="128">
        <v>4</v>
      </c>
      <c r="BL27" s="186"/>
      <c r="BM27" s="180"/>
      <c r="BN27" s="175"/>
      <c r="BO27" s="175"/>
      <c r="BP27" s="192"/>
      <c r="BQ27" s="186"/>
      <c r="BR27" s="192"/>
      <c r="BS27" s="180"/>
      <c r="BT27" s="192"/>
      <c r="BU27" s="180"/>
      <c r="BV27" s="316"/>
    </row>
    <row r="28" spans="1:74">
      <c r="A28" s="1">
        <f t="shared" si="0"/>
        <v>25</v>
      </c>
      <c r="B28" s="127" t="s">
        <v>221</v>
      </c>
      <c r="C28" s="119" t="s">
        <v>14</v>
      </c>
      <c r="D28" s="120">
        <v>896.58185219094617</v>
      </c>
      <c r="E28" s="128">
        <v>7</v>
      </c>
      <c r="F28" s="162"/>
      <c r="G28" s="175"/>
      <c r="H28" s="175"/>
      <c r="I28" s="175"/>
      <c r="J28" s="180"/>
      <c r="K28" s="187">
        <v>0</v>
      </c>
      <c r="L28" s="193">
        <v>83.803552769070009</v>
      </c>
      <c r="M28" s="175"/>
      <c r="N28" s="180"/>
      <c r="O28" s="186"/>
      <c r="P28" s="181">
        <v>56.128293241695303</v>
      </c>
      <c r="Q28" s="192"/>
      <c r="R28" s="192"/>
      <c r="S28" s="192"/>
      <c r="T28" s="186"/>
      <c r="U28" s="180"/>
      <c r="V28" s="181">
        <v>76.349206349206355</v>
      </c>
      <c r="W28" s="180"/>
      <c r="X28" s="192"/>
      <c r="Y28" s="192"/>
      <c r="Z28" s="192"/>
      <c r="AA28" s="192"/>
      <c r="AB28" s="180"/>
      <c r="AC28" s="316"/>
      <c r="AD28" s="1">
        <f t="shared" si="1"/>
        <v>25</v>
      </c>
      <c r="AE28" s="127" t="s">
        <v>221</v>
      </c>
      <c r="AF28" s="119" t="s">
        <v>14</v>
      </c>
      <c r="AG28" s="120">
        <v>896.58185219094617</v>
      </c>
      <c r="AH28" s="128">
        <v>7</v>
      </c>
      <c r="AI28" s="181">
        <v>70.961538461538467</v>
      </c>
      <c r="AJ28" s="192"/>
      <c r="AK28" s="186"/>
      <c r="AL28" s="180"/>
      <c r="AM28" s="180"/>
      <c r="AN28" s="180"/>
      <c r="AO28" s="180"/>
      <c r="AP28" s="192"/>
      <c r="AQ28" s="293"/>
      <c r="AR28" s="180"/>
      <c r="AS28" s="180"/>
      <c r="AT28" s="192"/>
      <c r="AU28" s="180"/>
      <c r="AV28" s="192"/>
      <c r="AW28" s="186"/>
      <c r="AX28" s="302"/>
      <c r="AY28" s="180"/>
      <c r="AZ28" s="186"/>
      <c r="BA28" s="180"/>
      <c r="BB28" s="192"/>
      <c r="BC28" s="180"/>
      <c r="BD28" s="180"/>
      <c r="BE28" s="192"/>
      <c r="BF28" s="335"/>
      <c r="BG28" s="1">
        <f t="shared" si="2"/>
        <v>25</v>
      </c>
      <c r="BH28" s="127" t="s">
        <v>221</v>
      </c>
      <c r="BI28" s="119" t="s">
        <v>14</v>
      </c>
      <c r="BJ28" s="120">
        <v>896.58185219094617</v>
      </c>
      <c r="BK28" s="128">
        <v>7</v>
      </c>
      <c r="BL28" s="186"/>
      <c r="BM28" s="180"/>
      <c r="BN28" s="175"/>
      <c r="BO28" s="174">
        <v>125.98930481283422</v>
      </c>
      <c r="BP28" s="192"/>
      <c r="BQ28" s="186"/>
      <c r="BR28" s="192"/>
      <c r="BS28" s="180"/>
      <c r="BT28" s="192"/>
      <c r="BU28" s="181">
        <v>110.33262561924982</v>
      </c>
      <c r="BV28" s="316"/>
    </row>
    <row r="29" spans="1:74">
      <c r="A29" s="1">
        <f t="shared" si="0"/>
        <v>26</v>
      </c>
      <c r="B29" s="127" t="s">
        <v>219</v>
      </c>
      <c r="C29" s="119" t="s">
        <v>15</v>
      </c>
      <c r="D29" s="120">
        <v>847.38104890382999</v>
      </c>
      <c r="E29" s="128">
        <v>9</v>
      </c>
      <c r="F29" s="162"/>
      <c r="G29" s="175"/>
      <c r="H29" s="175"/>
      <c r="I29" s="174">
        <v>93.535572408811845</v>
      </c>
      <c r="J29" s="180"/>
      <c r="K29" s="186"/>
      <c r="L29" s="192"/>
      <c r="M29" s="175"/>
      <c r="N29" s="181">
        <v>53.638793577372937</v>
      </c>
      <c r="O29" s="186"/>
      <c r="P29" s="180"/>
      <c r="Q29" s="192"/>
      <c r="R29" s="192"/>
      <c r="S29" s="192"/>
      <c r="T29" s="186"/>
      <c r="U29" s="180"/>
      <c r="V29" s="180"/>
      <c r="W29" s="181">
        <v>60.645161290322577</v>
      </c>
      <c r="X29" s="192"/>
      <c r="Y29" s="192"/>
      <c r="Z29" s="192"/>
      <c r="AA29" s="192"/>
      <c r="AB29" s="203">
        <v>0</v>
      </c>
      <c r="AC29" s="316"/>
      <c r="AD29" s="1">
        <f t="shared" si="1"/>
        <v>26</v>
      </c>
      <c r="AE29" s="127" t="s">
        <v>219</v>
      </c>
      <c r="AF29" s="119" t="s">
        <v>15</v>
      </c>
      <c r="AG29" s="120">
        <v>847.38104890382999</v>
      </c>
      <c r="AH29" s="128">
        <v>9</v>
      </c>
      <c r="AI29" s="180"/>
      <c r="AJ29" s="192"/>
      <c r="AK29" s="186"/>
      <c r="AL29" s="181">
        <v>56.307994435807217</v>
      </c>
      <c r="AM29" s="180"/>
      <c r="AN29" s="180"/>
      <c r="AO29" s="180"/>
      <c r="AP29" s="192"/>
      <c r="AQ29" s="292">
        <v>131.0344827586207</v>
      </c>
      <c r="AR29" s="203">
        <v>0</v>
      </c>
      <c r="AS29" s="180"/>
      <c r="AT29" s="192"/>
      <c r="AU29" s="180"/>
      <c r="AV29" s="192"/>
      <c r="AW29" s="186"/>
      <c r="AX29" s="302"/>
      <c r="AY29" s="180"/>
      <c r="AZ29" s="186"/>
      <c r="BA29" s="180"/>
      <c r="BB29" s="193">
        <v>64.662801342691495</v>
      </c>
      <c r="BC29" s="238">
        <v>37.669172932330824</v>
      </c>
      <c r="BD29" s="180"/>
      <c r="BE29" s="192"/>
      <c r="BF29" s="335"/>
      <c r="BG29" s="1">
        <f t="shared" si="2"/>
        <v>26</v>
      </c>
      <c r="BH29" s="127" t="s">
        <v>219</v>
      </c>
      <c r="BI29" s="119" t="s">
        <v>15</v>
      </c>
      <c r="BJ29" s="120">
        <v>847.38104890382999</v>
      </c>
      <c r="BK29" s="128">
        <v>9</v>
      </c>
      <c r="BL29" s="186"/>
      <c r="BM29" s="180"/>
      <c r="BN29" s="175"/>
      <c r="BO29" s="175"/>
      <c r="BP29" s="192"/>
      <c r="BQ29" s="186"/>
      <c r="BR29" s="192"/>
      <c r="BS29" s="180"/>
      <c r="BT29" s="192"/>
      <c r="BU29" s="181">
        <v>60.794502179014415</v>
      </c>
      <c r="BV29" s="316"/>
    </row>
    <row r="30" spans="1:74">
      <c r="A30" s="1">
        <f t="shared" si="0"/>
        <v>27</v>
      </c>
      <c r="B30" s="127" t="s">
        <v>288</v>
      </c>
      <c r="C30" s="119" t="s">
        <v>14</v>
      </c>
      <c r="D30" s="120">
        <v>787.81515182946123</v>
      </c>
      <c r="E30" s="128">
        <v>2</v>
      </c>
      <c r="F30" s="162"/>
      <c r="G30" s="175"/>
      <c r="H30" s="175"/>
      <c r="I30" s="175"/>
      <c r="J30" s="180"/>
      <c r="K30" s="186"/>
      <c r="L30" s="192"/>
      <c r="M30" s="175"/>
      <c r="N30" s="180"/>
      <c r="O30" s="186"/>
      <c r="P30" s="180"/>
      <c r="Q30" s="192"/>
      <c r="R30" s="192"/>
      <c r="S30" s="192"/>
      <c r="T30" s="186"/>
      <c r="U30" s="180"/>
      <c r="V30" s="180"/>
      <c r="W30" s="180"/>
      <c r="X30" s="192"/>
      <c r="Y30" s="192"/>
      <c r="Z30" s="192"/>
      <c r="AA30" s="192"/>
      <c r="AB30" s="181">
        <v>165.48660807501756</v>
      </c>
      <c r="AC30" s="316"/>
      <c r="AD30" s="1">
        <f t="shared" si="1"/>
        <v>27</v>
      </c>
      <c r="AE30" s="127" t="s">
        <v>288</v>
      </c>
      <c r="AF30" s="119" t="s">
        <v>14</v>
      </c>
      <c r="AG30" s="120">
        <v>787.81515182946123</v>
      </c>
      <c r="AH30" s="128">
        <v>2</v>
      </c>
      <c r="AI30" s="181">
        <v>161.19230769230768</v>
      </c>
      <c r="AJ30" s="192"/>
      <c r="AK30" s="186"/>
      <c r="AL30" s="180"/>
      <c r="AM30" s="180"/>
      <c r="AN30" s="180"/>
      <c r="AO30" s="180"/>
      <c r="AP30" s="192"/>
      <c r="AQ30" s="292">
        <v>175.86206896551724</v>
      </c>
      <c r="AR30" s="180"/>
      <c r="AS30" s="180"/>
      <c r="AT30" s="192"/>
      <c r="AU30" s="180"/>
      <c r="AV30" s="192"/>
      <c r="AW30" s="186"/>
      <c r="AX30" s="302"/>
      <c r="AY30" s="180"/>
      <c r="AZ30" s="186"/>
      <c r="BA30" s="180"/>
      <c r="BB30" s="192"/>
      <c r="BC30" s="180"/>
      <c r="BD30" s="180"/>
      <c r="BE30" s="192"/>
      <c r="BF30" s="335"/>
      <c r="BG30" s="1">
        <f t="shared" si="2"/>
        <v>27</v>
      </c>
      <c r="BH30" s="127" t="s">
        <v>288</v>
      </c>
      <c r="BI30" s="119" t="s">
        <v>14</v>
      </c>
      <c r="BJ30" s="120">
        <v>787.81515182946123</v>
      </c>
      <c r="BK30" s="128">
        <v>2</v>
      </c>
      <c r="BL30" s="186"/>
      <c r="BM30" s="180"/>
      <c r="BN30" s="175"/>
      <c r="BO30" s="175"/>
      <c r="BP30" s="192"/>
      <c r="BQ30" s="186"/>
      <c r="BR30" s="192"/>
      <c r="BS30" s="180"/>
      <c r="BT30" s="192"/>
      <c r="BU30" s="180"/>
      <c r="BV30" s="316"/>
    </row>
    <row r="31" spans="1:74">
      <c r="A31" s="1">
        <f t="shared" si="0"/>
        <v>28</v>
      </c>
      <c r="B31" s="127" t="s">
        <v>207</v>
      </c>
      <c r="C31" s="119" t="s">
        <v>11</v>
      </c>
      <c r="D31" s="120">
        <v>755.51158775396254</v>
      </c>
      <c r="E31" s="128">
        <v>7</v>
      </c>
      <c r="F31" s="162"/>
      <c r="G31" s="174">
        <v>44.273504273504273</v>
      </c>
      <c r="H31" s="175"/>
      <c r="I31" s="175"/>
      <c r="J31" s="180"/>
      <c r="K31" s="185">
        <v>38.698630136986303</v>
      </c>
      <c r="L31" s="192"/>
      <c r="M31" s="175"/>
      <c r="N31" s="180"/>
      <c r="O31" s="185">
        <v>73.371156661786245</v>
      </c>
      <c r="P31" s="180"/>
      <c r="Q31" s="192"/>
      <c r="R31" s="192"/>
      <c r="S31" s="192"/>
      <c r="T31" s="186"/>
      <c r="U31" s="180"/>
      <c r="V31" s="180"/>
      <c r="W31" s="180"/>
      <c r="X31" s="192"/>
      <c r="Y31" s="192"/>
      <c r="Z31" s="192"/>
      <c r="AA31" s="192"/>
      <c r="AB31" s="181">
        <v>60.430958663148637</v>
      </c>
      <c r="AC31" s="316"/>
      <c r="AD31" s="1">
        <f t="shared" si="1"/>
        <v>28</v>
      </c>
      <c r="AE31" s="127" t="s">
        <v>207</v>
      </c>
      <c r="AF31" s="119" t="s">
        <v>11</v>
      </c>
      <c r="AG31" s="120">
        <v>755.51158775396254</v>
      </c>
      <c r="AH31" s="128">
        <v>7</v>
      </c>
      <c r="AI31" s="203">
        <v>22</v>
      </c>
      <c r="AJ31" s="192"/>
      <c r="AK31" s="186"/>
      <c r="AL31" s="180"/>
      <c r="AM31" s="180"/>
      <c r="AN31" s="180"/>
      <c r="AO31" s="203">
        <v>14.189069292875519</v>
      </c>
      <c r="AP31" s="192"/>
      <c r="AQ31" s="292">
        <v>113.79310344827586</v>
      </c>
      <c r="AR31" s="180"/>
      <c r="AS31" s="180"/>
      <c r="AT31" s="192"/>
      <c r="AU31" s="180"/>
      <c r="AV31" s="192"/>
      <c r="AW31" s="186"/>
      <c r="AX31" s="302"/>
      <c r="AY31" s="180"/>
      <c r="AZ31" s="310">
        <v>34.636118598382751</v>
      </c>
      <c r="BA31" s="180"/>
      <c r="BB31" s="192"/>
      <c r="BC31" s="180"/>
      <c r="BD31" s="180"/>
      <c r="BE31" s="192"/>
      <c r="BF31" s="335"/>
      <c r="BG31" s="1">
        <f t="shared" si="2"/>
        <v>28</v>
      </c>
      <c r="BH31" s="127" t="s">
        <v>207</v>
      </c>
      <c r="BI31" s="119" t="s">
        <v>11</v>
      </c>
      <c r="BJ31" s="120">
        <v>755.51158775396254</v>
      </c>
      <c r="BK31" s="128">
        <v>7</v>
      </c>
      <c r="BL31" s="186"/>
      <c r="BM31" s="180"/>
      <c r="BN31" s="175"/>
      <c r="BO31" s="175"/>
      <c r="BP31" s="192"/>
      <c r="BQ31" s="186"/>
      <c r="BR31" s="192"/>
      <c r="BS31" s="180"/>
      <c r="BT31" s="192"/>
      <c r="BU31" s="180"/>
      <c r="BV31" s="316"/>
    </row>
    <row r="32" spans="1:74">
      <c r="A32" s="1">
        <f t="shared" si="0"/>
        <v>29</v>
      </c>
      <c r="B32" s="127" t="s">
        <v>255</v>
      </c>
      <c r="C32" s="119" t="s">
        <v>14</v>
      </c>
      <c r="D32" s="120">
        <v>732.38846675290654</v>
      </c>
      <c r="E32" s="128">
        <v>5</v>
      </c>
      <c r="F32" s="162"/>
      <c r="G32" s="175"/>
      <c r="H32" s="175"/>
      <c r="I32" s="175"/>
      <c r="J32" s="180"/>
      <c r="K32" s="186"/>
      <c r="L32" s="192"/>
      <c r="M32" s="175"/>
      <c r="N32" s="180"/>
      <c r="O32" s="186"/>
      <c r="P32" s="180"/>
      <c r="Q32" s="193">
        <v>100.44275491949911</v>
      </c>
      <c r="R32" s="193">
        <v>85.776487663280108</v>
      </c>
      <c r="S32" s="192"/>
      <c r="T32" s="186"/>
      <c r="U32" s="180"/>
      <c r="V32" s="180"/>
      <c r="W32" s="180"/>
      <c r="X32" s="192"/>
      <c r="Y32" s="192"/>
      <c r="Z32" s="192"/>
      <c r="AA32" s="192"/>
      <c r="AB32" s="181">
        <v>97.388685357782379</v>
      </c>
      <c r="AC32" s="316"/>
      <c r="AD32" s="1">
        <f t="shared" si="1"/>
        <v>29</v>
      </c>
      <c r="AE32" s="127" t="s">
        <v>255</v>
      </c>
      <c r="AF32" s="119" t="s">
        <v>14</v>
      </c>
      <c r="AG32" s="120">
        <v>732.38846675290654</v>
      </c>
      <c r="AH32" s="128">
        <v>5</v>
      </c>
      <c r="AI32" s="180"/>
      <c r="AJ32" s="192"/>
      <c r="AK32" s="186"/>
      <c r="AL32" s="180"/>
      <c r="AM32" s="180"/>
      <c r="AN32" s="180"/>
      <c r="AO32" s="180"/>
      <c r="AP32" s="192"/>
      <c r="AQ32" s="293"/>
      <c r="AR32" s="181">
        <v>65.910701630049616</v>
      </c>
      <c r="AS32" s="180"/>
      <c r="AT32" s="192"/>
      <c r="AU32" s="180"/>
      <c r="AV32" s="192"/>
      <c r="AW32" s="186"/>
      <c r="AX32" s="302"/>
      <c r="AY32" s="180"/>
      <c r="AZ32" s="186"/>
      <c r="BA32" s="180"/>
      <c r="BB32" s="192"/>
      <c r="BC32" s="180"/>
      <c r="BD32" s="181">
        <v>99.016848662238729</v>
      </c>
      <c r="BE32" s="192"/>
      <c r="BF32" s="335"/>
      <c r="BG32" s="1">
        <f t="shared" si="2"/>
        <v>29</v>
      </c>
      <c r="BH32" s="127" t="s">
        <v>255</v>
      </c>
      <c r="BI32" s="119" t="s">
        <v>14</v>
      </c>
      <c r="BJ32" s="120">
        <v>732.38846675290654</v>
      </c>
      <c r="BK32" s="128">
        <v>5</v>
      </c>
      <c r="BL32" s="186"/>
      <c r="BM32" s="180"/>
      <c r="BN32" s="175"/>
      <c r="BO32" s="175"/>
      <c r="BP32" s="192"/>
      <c r="BQ32" s="186"/>
      <c r="BR32" s="192"/>
      <c r="BS32" s="180"/>
      <c r="BT32" s="192"/>
      <c r="BU32" s="180"/>
      <c r="BV32" s="316"/>
    </row>
    <row r="33" spans="1:74">
      <c r="A33" s="1">
        <f t="shared" si="0"/>
        <v>30</v>
      </c>
      <c r="B33" s="127" t="s">
        <v>218</v>
      </c>
      <c r="C33" s="119" t="s">
        <v>13</v>
      </c>
      <c r="D33" s="120">
        <v>647.71440261157863</v>
      </c>
      <c r="E33" s="128">
        <v>3</v>
      </c>
      <c r="F33" s="162"/>
      <c r="G33" s="175"/>
      <c r="H33" s="175"/>
      <c r="I33" s="174">
        <v>153.40375586854461</v>
      </c>
      <c r="J33" s="180"/>
      <c r="K33" s="186"/>
      <c r="L33" s="192"/>
      <c r="M33" s="175"/>
      <c r="N33" s="180"/>
      <c r="O33" s="186"/>
      <c r="P33" s="180"/>
      <c r="Q33" s="193">
        <v>134.25702204771972</v>
      </c>
      <c r="R33" s="192"/>
      <c r="S33" s="192"/>
      <c r="T33" s="186"/>
      <c r="U33" s="180"/>
      <c r="V33" s="180"/>
      <c r="W33" s="180"/>
      <c r="X33" s="192"/>
      <c r="Y33" s="192"/>
      <c r="Z33" s="192"/>
      <c r="AA33" s="192"/>
      <c r="AB33" s="180"/>
      <c r="AC33" s="316"/>
      <c r="AD33" s="1">
        <f t="shared" si="1"/>
        <v>30</v>
      </c>
      <c r="AE33" s="127" t="s">
        <v>218</v>
      </c>
      <c r="AF33" s="119" t="s">
        <v>13</v>
      </c>
      <c r="AG33" s="120">
        <v>647.71440261157863</v>
      </c>
      <c r="AH33" s="128">
        <v>3</v>
      </c>
      <c r="AI33" s="180"/>
      <c r="AJ33" s="192"/>
      <c r="AK33" s="186"/>
      <c r="AL33" s="180"/>
      <c r="AM33" s="180"/>
      <c r="AN33" s="180"/>
      <c r="AO33" s="181">
        <v>102.29032789586424</v>
      </c>
      <c r="AP33" s="192"/>
      <c r="AQ33" s="292">
        <v>158.62068965517241</v>
      </c>
      <c r="AR33" s="180"/>
      <c r="AS33" s="180"/>
      <c r="AT33" s="192"/>
      <c r="AU33" s="180"/>
      <c r="AV33" s="192"/>
      <c r="AW33" s="186"/>
      <c r="AX33" s="302"/>
      <c r="AY33" s="180"/>
      <c r="AZ33" s="186"/>
      <c r="BA33" s="180"/>
      <c r="BB33" s="192"/>
      <c r="BC33" s="180"/>
      <c r="BD33" s="180"/>
      <c r="BE33" s="192"/>
      <c r="BF33" s="335"/>
      <c r="BG33" s="1">
        <f t="shared" si="2"/>
        <v>30</v>
      </c>
      <c r="BH33" s="127" t="s">
        <v>218</v>
      </c>
      <c r="BI33" s="119" t="s">
        <v>13</v>
      </c>
      <c r="BJ33" s="120">
        <v>647.71440261157863</v>
      </c>
      <c r="BK33" s="128">
        <v>3</v>
      </c>
      <c r="BL33" s="186"/>
      <c r="BM33" s="180"/>
      <c r="BN33" s="175"/>
      <c r="BO33" s="175"/>
      <c r="BP33" s="192"/>
      <c r="BQ33" s="186"/>
      <c r="BR33" s="192"/>
      <c r="BS33" s="180"/>
      <c r="BT33" s="192"/>
      <c r="BU33" s="180"/>
      <c r="BV33" s="316"/>
    </row>
    <row r="34" spans="1:74">
      <c r="A34" s="1">
        <f t="shared" si="0"/>
        <v>31</v>
      </c>
      <c r="B34" s="127" t="s">
        <v>233</v>
      </c>
      <c r="C34" s="119" t="s">
        <v>13</v>
      </c>
      <c r="D34" s="120">
        <v>611.4123842462684</v>
      </c>
      <c r="E34" s="128">
        <v>6</v>
      </c>
      <c r="F34" s="162"/>
      <c r="G34" s="175"/>
      <c r="H34" s="175"/>
      <c r="I34" s="175"/>
      <c r="J34" s="180"/>
      <c r="K34" s="186"/>
      <c r="L34" s="192"/>
      <c r="M34" s="175"/>
      <c r="N34" s="181">
        <v>39.68447148974532</v>
      </c>
      <c r="O34" s="186"/>
      <c r="P34" s="180"/>
      <c r="Q34" s="192"/>
      <c r="R34" s="193">
        <v>97.312148295266468</v>
      </c>
      <c r="S34" s="192"/>
      <c r="T34" s="186"/>
      <c r="U34" s="180"/>
      <c r="V34" s="180"/>
      <c r="W34" s="180"/>
      <c r="X34" s="192"/>
      <c r="Y34" s="192"/>
      <c r="Z34" s="192"/>
      <c r="AA34" s="192"/>
      <c r="AB34" s="180"/>
      <c r="AC34" s="316"/>
      <c r="AD34" s="1">
        <f t="shared" si="1"/>
        <v>31</v>
      </c>
      <c r="AE34" s="127" t="s">
        <v>233</v>
      </c>
      <c r="AF34" s="119" t="s">
        <v>13</v>
      </c>
      <c r="AG34" s="120">
        <v>611.4123842462684</v>
      </c>
      <c r="AH34" s="128">
        <v>6</v>
      </c>
      <c r="AI34" s="181">
        <v>67.452380952380949</v>
      </c>
      <c r="AJ34" s="192"/>
      <c r="AK34" s="186"/>
      <c r="AL34" s="180"/>
      <c r="AM34" s="180"/>
      <c r="AN34" s="180"/>
      <c r="AO34" s="181">
        <v>40.505025539627617</v>
      </c>
      <c r="AP34" s="192"/>
      <c r="AQ34" s="293"/>
      <c r="AR34" s="180"/>
      <c r="AS34" s="180"/>
      <c r="AT34" s="193">
        <v>82.339387367850364</v>
      </c>
      <c r="AU34" s="180"/>
      <c r="AV34" s="192"/>
      <c r="AW34" s="186"/>
      <c r="AX34" s="302"/>
      <c r="AY34" s="180"/>
      <c r="AZ34" s="186"/>
      <c r="BA34" s="180"/>
      <c r="BB34" s="192"/>
      <c r="BC34" s="181">
        <v>41.114149008885846</v>
      </c>
      <c r="BD34" s="180"/>
      <c r="BE34" s="192"/>
      <c r="BF34" s="335"/>
      <c r="BG34" s="1">
        <f t="shared" si="2"/>
        <v>31</v>
      </c>
      <c r="BH34" s="127" t="s">
        <v>233</v>
      </c>
      <c r="BI34" s="119" t="s">
        <v>13</v>
      </c>
      <c r="BJ34" s="120">
        <v>611.4123842462684</v>
      </c>
      <c r="BK34" s="128">
        <v>6</v>
      </c>
      <c r="BL34" s="186"/>
      <c r="BM34" s="180"/>
      <c r="BN34" s="175"/>
      <c r="BO34" s="175"/>
      <c r="BP34" s="192"/>
      <c r="BQ34" s="186"/>
      <c r="BR34" s="192"/>
      <c r="BS34" s="180"/>
      <c r="BT34" s="192"/>
      <c r="BU34" s="180"/>
      <c r="BV34" s="316"/>
    </row>
    <row r="35" spans="1:74">
      <c r="A35" s="1">
        <f t="shared" si="0"/>
        <v>32</v>
      </c>
      <c r="B35" s="127" t="s">
        <v>303</v>
      </c>
      <c r="C35" s="119" t="s">
        <v>14</v>
      </c>
      <c r="D35" s="120">
        <v>561.92880204468429</v>
      </c>
      <c r="E35" s="128">
        <v>3</v>
      </c>
      <c r="F35" s="162"/>
      <c r="G35" s="175"/>
      <c r="H35" s="175"/>
      <c r="I35" s="175"/>
      <c r="J35" s="180"/>
      <c r="K35" s="186"/>
      <c r="L35" s="192"/>
      <c r="M35" s="175"/>
      <c r="N35" s="180"/>
      <c r="O35" s="186"/>
      <c r="P35" s="180"/>
      <c r="Q35" s="192"/>
      <c r="R35" s="192"/>
      <c r="S35" s="192"/>
      <c r="T35" s="186"/>
      <c r="U35" s="180"/>
      <c r="V35" s="180"/>
      <c r="W35" s="180"/>
      <c r="X35" s="192"/>
      <c r="Y35" s="192"/>
      <c r="Z35" s="192"/>
      <c r="AA35" s="192"/>
      <c r="AB35" s="180"/>
      <c r="AC35" s="316"/>
      <c r="AD35" s="1">
        <f t="shared" si="1"/>
        <v>32</v>
      </c>
      <c r="AE35" s="127" t="s">
        <v>303</v>
      </c>
      <c r="AF35" s="119" t="s">
        <v>14</v>
      </c>
      <c r="AG35" s="120">
        <v>561.92880204468429</v>
      </c>
      <c r="AH35" s="128">
        <v>3</v>
      </c>
      <c r="AI35" s="180"/>
      <c r="AJ35" s="192"/>
      <c r="AK35" s="186"/>
      <c r="AL35" s="181">
        <v>97.275989560678553</v>
      </c>
      <c r="AM35" s="180"/>
      <c r="AN35" s="180"/>
      <c r="AO35" s="180"/>
      <c r="AP35" s="192"/>
      <c r="AQ35" s="292">
        <v>134.48275862068965</v>
      </c>
      <c r="AR35" s="180"/>
      <c r="AS35" s="180"/>
      <c r="AT35" s="192"/>
      <c r="AU35" s="180"/>
      <c r="AV35" s="192"/>
      <c r="AW35" s="186"/>
      <c r="AX35" s="302"/>
      <c r="AY35" s="180"/>
      <c r="AZ35" s="186"/>
      <c r="BA35" s="180"/>
      <c r="BB35" s="192"/>
      <c r="BC35" s="180"/>
      <c r="BD35" s="180"/>
      <c r="BE35" s="192"/>
      <c r="BF35" s="336">
        <v>60.721471014831799</v>
      </c>
      <c r="BG35" s="1">
        <f t="shared" si="2"/>
        <v>32</v>
      </c>
      <c r="BH35" s="127" t="s">
        <v>303</v>
      </c>
      <c r="BI35" s="119" t="s">
        <v>14</v>
      </c>
      <c r="BJ35" s="120">
        <v>561.92880204468429</v>
      </c>
      <c r="BK35" s="128">
        <v>3</v>
      </c>
      <c r="BL35" s="186"/>
      <c r="BM35" s="180"/>
      <c r="BN35" s="175"/>
      <c r="BO35" s="175"/>
      <c r="BP35" s="192"/>
      <c r="BQ35" s="186"/>
      <c r="BR35" s="192"/>
      <c r="BS35" s="180"/>
      <c r="BT35" s="192"/>
      <c r="BU35" s="181">
        <v>99.103562160887009</v>
      </c>
      <c r="BV35" s="316"/>
    </row>
    <row r="36" spans="1:74">
      <c r="A36" s="1">
        <f t="shared" si="0"/>
        <v>33</v>
      </c>
      <c r="B36" s="127" t="s">
        <v>202</v>
      </c>
      <c r="C36" s="119" t="s">
        <v>13</v>
      </c>
      <c r="D36" s="120">
        <v>558.62234772752606</v>
      </c>
      <c r="E36" s="128">
        <v>5</v>
      </c>
      <c r="F36" s="162"/>
      <c r="G36" s="174">
        <v>88.205128205128204</v>
      </c>
      <c r="H36" s="175"/>
      <c r="I36" s="174">
        <v>132.76115023474179</v>
      </c>
      <c r="J36" s="180"/>
      <c r="K36" s="186"/>
      <c r="L36" s="192"/>
      <c r="M36" s="175"/>
      <c r="N36" s="180"/>
      <c r="O36" s="186"/>
      <c r="P36" s="180"/>
      <c r="Q36" s="192"/>
      <c r="R36" s="192"/>
      <c r="S36" s="192"/>
      <c r="T36" s="186"/>
      <c r="U36" s="180"/>
      <c r="V36" s="180"/>
      <c r="W36" s="180"/>
      <c r="X36" s="192"/>
      <c r="Y36" s="192"/>
      <c r="Z36" s="192"/>
      <c r="AA36" s="192"/>
      <c r="AB36" s="180"/>
      <c r="AC36" s="316"/>
      <c r="AD36" s="1">
        <f t="shared" si="1"/>
        <v>33</v>
      </c>
      <c r="AE36" s="127" t="s">
        <v>202</v>
      </c>
      <c r="AF36" s="119" t="s">
        <v>13</v>
      </c>
      <c r="AG36" s="120">
        <v>558.62234772752606</v>
      </c>
      <c r="AH36" s="128">
        <v>5</v>
      </c>
      <c r="AI36" s="180"/>
      <c r="AJ36" s="192"/>
      <c r="AK36" s="186"/>
      <c r="AL36" s="180"/>
      <c r="AM36" s="180"/>
      <c r="AN36" s="180"/>
      <c r="AO36" s="180"/>
      <c r="AP36" s="192"/>
      <c r="AQ36" s="293"/>
      <c r="AR36" s="203">
        <v>0</v>
      </c>
      <c r="AS36" s="180"/>
      <c r="AT36" s="192"/>
      <c r="AU36" s="180"/>
      <c r="AV36" s="192"/>
      <c r="AW36" s="186"/>
      <c r="AX36" s="302"/>
      <c r="AY36" s="180"/>
      <c r="AZ36" s="186"/>
      <c r="BA36" s="181">
        <v>119.64720194647202</v>
      </c>
      <c r="BB36" s="192"/>
      <c r="BC36" s="180"/>
      <c r="BD36" s="180"/>
      <c r="BE36" s="192"/>
      <c r="BF36" s="336">
        <v>56.29110578400639</v>
      </c>
      <c r="BG36" s="1">
        <f t="shared" si="2"/>
        <v>33</v>
      </c>
      <c r="BH36" s="127" t="s">
        <v>202</v>
      </c>
      <c r="BI36" s="119" t="s">
        <v>13</v>
      </c>
      <c r="BJ36" s="120">
        <v>558.62234772752606</v>
      </c>
      <c r="BK36" s="128">
        <v>5</v>
      </c>
      <c r="BL36" s="186"/>
      <c r="BM36" s="180"/>
      <c r="BN36" s="175"/>
      <c r="BO36" s="175"/>
      <c r="BP36" s="192"/>
      <c r="BQ36" s="186"/>
      <c r="BR36" s="192"/>
      <c r="BS36" s="180"/>
      <c r="BT36" s="192"/>
      <c r="BU36" s="180"/>
      <c r="BV36" s="316"/>
    </row>
    <row r="37" spans="1:74">
      <c r="A37" s="1">
        <f t="shared" si="0"/>
        <v>34</v>
      </c>
      <c r="B37" s="127" t="s">
        <v>378</v>
      </c>
      <c r="C37" s="119" t="s">
        <v>13</v>
      </c>
      <c r="D37" s="120">
        <v>539.55908150287257</v>
      </c>
      <c r="E37" s="128">
        <v>2</v>
      </c>
      <c r="F37" s="162"/>
      <c r="G37" s="175"/>
      <c r="H37" s="175"/>
      <c r="I37" s="175"/>
      <c r="J37" s="180"/>
      <c r="K37" s="186"/>
      <c r="L37" s="192"/>
      <c r="M37" s="175"/>
      <c r="N37" s="180"/>
      <c r="O37" s="186"/>
      <c r="P37" s="180"/>
      <c r="Q37" s="192"/>
      <c r="R37" s="192"/>
      <c r="S37" s="192"/>
      <c r="T37" s="186"/>
      <c r="U37" s="180"/>
      <c r="V37" s="180"/>
      <c r="W37" s="180"/>
      <c r="X37" s="192"/>
      <c r="Y37" s="192"/>
      <c r="Z37" s="192"/>
      <c r="AA37" s="192"/>
      <c r="AB37" s="180"/>
      <c r="AC37" s="332">
        <v>60.898323334871563</v>
      </c>
      <c r="AD37" s="1">
        <f t="shared" si="1"/>
        <v>34</v>
      </c>
      <c r="AE37" s="127" t="s">
        <v>378</v>
      </c>
      <c r="AF37" s="119" t="s">
        <v>13</v>
      </c>
      <c r="AG37" s="120">
        <v>539.55908150287257</v>
      </c>
      <c r="AH37" s="128">
        <v>2</v>
      </c>
      <c r="AI37" s="180"/>
      <c r="AJ37" s="192"/>
      <c r="AK37" s="186"/>
      <c r="AL37" s="180"/>
      <c r="AM37" s="180"/>
      <c r="AN37" s="180"/>
      <c r="AO37" s="180"/>
      <c r="AP37" s="192"/>
      <c r="AQ37" s="293"/>
      <c r="AR37" s="180"/>
      <c r="AS37" s="180"/>
      <c r="AT37" s="192"/>
      <c r="AU37" s="180"/>
      <c r="AV37" s="192"/>
      <c r="AW37" s="186"/>
      <c r="AX37" s="302"/>
      <c r="AY37" s="180"/>
      <c r="AZ37" s="186"/>
      <c r="BA37" s="180"/>
      <c r="BB37" s="192"/>
      <c r="BC37" s="180"/>
      <c r="BD37" s="180"/>
      <c r="BE37" s="192"/>
      <c r="BF37" s="335"/>
      <c r="BG37" s="1">
        <f t="shared" si="2"/>
        <v>34</v>
      </c>
      <c r="BH37" s="127" t="s">
        <v>378</v>
      </c>
      <c r="BI37" s="119" t="s">
        <v>13</v>
      </c>
      <c r="BJ37" s="120">
        <v>539.55908150287257</v>
      </c>
      <c r="BK37" s="128">
        <v>2</v>
      </c>
      <c r="BL37" s="186"/>
      <c r="BM37" s="180"/>
      <c r="BN37" s="175"/>
      <c r="BO37" s="175"/>
      <c r="BP37" s="192"/>
      <c r="BQ37" s="185">
        <v>98.954703832752614</v>
      </c>
      <c r="BR37" s="192"/>
      <c r="BS37" s="180"/>
      <c r="BT37" s="192"/>
      <c r="BU37" s="180"/>
      <c r="BV37" s="316"/>
    </row>
    <row r="38" spans="1:74">
      <c r="A38" s="1">
        <f t="shared" si="0"/>
        <v>35</v>
      </c>
      <c r="B38" s="127" t="s">
        <v>256</v>
      </c>
      <c r="C38" s="119" t="s">
        <v>13</v>
      </c>
      <c r="D38" s="120">
        <v>510.04861337805164</v>
      </c>
      <c r="E38" s="128">
        <v>3</v>
      </c>
      <c r="F38" s="162"/>
      <c r="G38" s="175"/>
      <c r="H38" s="175"/>
      <c r="I38" s="175"/>
      <c r="J38" s="180"/>
      <c r="K38" s="186"/>
      <c r="L38" s="192"/>
      <c r="M38" s="175"/>
      <c r="N38" s="180"/>
      <c r="O38" s="186"/>
      <c r="P38" s="180"/>
      <c r="Q38" s="193">
        <v>97.043944427665352</v>
      </c>
      <c r="R38" s="192"/>
      <c r="S38" s="192"/>
      <c r="T38" s="186"/>
      <c r="U38" s="180"/>
      <c r="V38" s="180"/>
      <c r="W38" s="180"/>
      <c r="X38" s="192"/>
      <c r="Y38" s="192"/>
      <c r="Z38" s="192"/>
      <c r="AA38" s="192"/>
      <c r="AB38" s="180"/>
      <c r="AC38" s="316"/>
      <c r="AD38" s="1">
        <f t="shared" si="1"/>
        <v>35</v>
      </c>
      <c r="AE38" s="127" t="s">
        <v>256</v>
      </c>
      <c r="AF38" s="119" t="s">
        <v>13</v>
      </c>
      <c r="AG38" s="120">
        <v>510.04861337805164</v>
      </c>
      <c r="AH38" s="128">
        <v>3</v>
      </c>
      <c r="AI38" s="180"/>
      <c r="AJ38" s="192"/>
      <c r="AK38" s="186"/>
      <c r="AL38" s="181">
        <v>110.4315886134068</v>
      </c>
      <c r="AM38" s="180"/>
      <c r="AN38" s="180"/>
      <c r="AO38" s="180"/>
      <c r="AP38" s="192"/>
      <c r="AQ38" s="293"/>
      <c r="AR38" s="180"/>
      <c r="AS38" s="180"/>
      <c r="AT38" s="192"/>
      <c r="AU38" s="180"/>
      <c r="AV38" s="192"/>
      <c r="AW38" s="186"/>
      <c r="AX38" s="302"/>
      <c r="AY38" s="180"/>
      <c r="AZ38" s="186"/>
      <c r="BA38" s="180"/>
      <c r="BB38" s="192"/>
      <c r="BC38" s="180"/>
      <c r="BD38" s="180"/>
      <c r="BE38" s="192"/>
      <c r="BF38" s="335"/>
      <c r="BG38" s="1">
        <f t="shared" si="2"/>
        <v>35</v>
      </c>
      <c r="BH38" s="127" t="s">
        <v>256</v>
      </c>
      <c r="BI38" s="119" t="s">
        <v>13</v>
      </c>
      <c r="BJ38" s="120">
        <v>510.04861337805164</v>
      </c>
      <c r="BK38" s="128">
        <v>3</v>
      </c>
      <c r="BL38" s="186"/>
      <c r="BM38" s="180"/>
      <c r="BN38" s="175"/>
      <c r="BO38" s="175"/>
      <c r="BP38" s="192"/>
      <c r="BQ38" s="186"/>
      <c r="BR38" s="192"/>
      <c r="BS38" s="181">
        <v>93.459894136807819</v>
      </c>
      <c r="BT38" s="192"/>
      <c r="BU38" s="180"/>
      <c r="BV38" s="316"/>
    </row>
    <row r="39" spans="1:74">
      <c r="A39" s="1">
        <f t="shared" si="0"/>
        <v>36</v>
      </c>
      <c r="B39" s="127" t="s">
        <v>208</v>
      </c>
      <c r="C39" s="119" t="s">
        <v>17</v>
      </c>
      <c r="D39" s="120">
        <v>508.13132583936476</v>
      </c>
      <c r="E39" s="128">
        <v>6</v>
      </c>
      <c r="F39" s="162"/>
      <c r="G39" s="174">
        <v>33.053613053613056</v>
      </c>
      <c r="H39" s="175"/>
      <c r="I39" s="175"/>
      <c r="J39" s="180"/>
      <c r="K39" s="186"/>
      <c r="L39" s="192"/>
      <c r="M39" s="175"/>
      <c r="N39" s="180"/>
      <c r="O39" s="186"/>
      <c r="P39" s="180"/>
      <c r="Q39" s="193">
        <v>62.235729386892181</v>
      </c>
      <c r="R39" s="192"/>
      <c r="S39" s="192"/>
      <c r="T39" s="186"/>
      <c r="U39" s="180"/>
      <c r="V39" s="181">
        <v>38.888888888888886</v>
      </c>
      <c r="W39" s="180"/>
      <c r="X39" s="192"/>
      <c r="Y39" s="192"/>
      <c r="Z39" s="192"/>
      <c r="AA39" s="192"/>
      <c r="AB39" s="180"/>
      <c r="AC39" s="316"/>
      <c r="AD39" s="1">
        <f t="shared" si="1"/>
        <v>36</v>
      </c>
      <c r="AE39" s="127" t="s">
        <v>208</v>
      </c>
      <c r="AF39" s="119" t="s">
        <v>17</v>
      </c>
      <c r="AG39" s="120">
        <v>508.13132583936476</v>
      </c>
      <c r="AH39" s="128">
        <v>6</v>
      </c>
      <c r="AI39" s="180"/>
      <c r="AJ39" s="192"/>
      <c r="AK39" s="186"/>
      <c r="AL39" s="181">
        <v>27.107438016528924</v>
      </c>
      <c r="AM39" s="180"/>
      <c r="AN39" s="180"/>
      <c r="AO39" s="181">
        <v>39.610726643598618</v>
      </c>
      <c r="AP39" s="192"/>
      <c r="AQ39" s="292">
        <v>117.24137931034483</v>
      </c>
      <c r="AR39" s="180"/>
      <c r="AS39" s="180"/>
      <c r="AT39" s="192"/>
      <c r="AU39" s="180"/>
      <c r="AV39" s="192"/>
      <c r="AW39" s="186"/>
      <c r="AX39" s="302"/>
      <c r="AY39" s="180"/>
      <c r="AZ39" s="186"/>
      <c r="BA39" s="180"/>
      <c r="BB39" s="192"/>
      <c r="BC39" s="181">
        <v>30.492898913951542</v>
      </c>
      <c r="BD39" s="180"/>
      <c r="BE39" s="192"/>
      <c r="BF39" s="335"/>
      <c r="BG39" s="1">
        <f t="shared" si="2"/>
        <v>36</v>
      </c>
      <c r="BH39" s="127" t="s">
        <v>208</v>
      </c>
      <c r="BI39" s="119" t="s">
        <v>17</v>
      </c>
      <c r="BJ39" s="120">
        <v>508.13132583936476</v>
      </c>
      <c r="BK39" s="128">
        <v>6</v>
      </c>
      <c r="BL39" s="186"/>
      <c r="BM39" s="180"/>
      <c r="BN39" s="175"/>
      <c r="BO39" s="175"/>
      <c r="BP39" s="192"/>
      <c r="BQ39" s="186"/>
      <c r="BR39" s="192"/>
      <c r="BS39" s="180"/>
      <c r="BT39" s="192"/>
      <c r="BU39" s="180"/>
      <c r="BV39" s="316"/>
    </row>
    <row r="40" spans="1:74">
      <c r="A40" s="1">
        <f t="shared" si="0"/>
        <v>37</v>
      </c>
      <c r="B40" s="127" t="s">
        <v>253</v>
      </c>
      <c r="C40" s="119" t="s">
        <v>16</v>
      </c>
      <c r="D40" s="120">
        <v>502.72653402357844</v>
      </c>
      <c r="E40" s="128">
        <v>3</v>
      </c>
      <c r="F40" s="162"/>
      <c r="G40" s="175"/>
      <c r="H40" s="175"/>
      <c r="I40" s="175"/>
      <c r="J40" s="180"/>
      <c r="K40" s="186"/>
      <c r="L40" s="192"/>
      <c r="M40" s="175"/>
      <c r="N40" s="180"/>
      <c r="O40" s="186"/>
      <c r="P40" s="180"/>
      <c r="Q40" s="193">
        <v>110.35940803382664</v>
      </c>
      <c r="R40" s="192"/>
      <c r="S40" s="192"/>
      <c r="T40" s="186"/>
      <c r="U40" s="180"/>
      <c r="V40" s="180"/>
      <c r="W40" s="180"/>
      <c r="X40" s="192"/>
      <c r="Y40" s="192"/>
      <c r="Z40" s="192"/>
      <c r="AA40" s="192"/>
      <c r="AB40" s="180"/>
      <c r="AC40" s="316"/>
      <c r="AD40" s="1">
        <f t="shared" si="1"/>
        <v>37</v>
      </c>
      <c r="AE40" s="127" t="s">
        <v>253</v>
      </c>
      <c r="AF40" s="119" t="s">
        <v>16</v>
      </c>
      <c r="AG40" s="120">
        <v>502.72653402357844</v>
      </c>
      <c r="AH40" s="128">
        <v>3</v>
      </c>
      <c r="AI40" s="180"/>
      <c r="AJ40" s="192"/>
      <c r="AK40" s="186"/>
      <c r="AL40" s="181">
        <v>78.742505266569452</v>
      </c>
      <c r="AM40" s="180"/>
      <c r="AN40" s="180"/>
      <c r="AO40" s="180"/>
      <c r="AP40" s="192"/>
      <c r="AQ40" s="292">
        <v>141.37931034482759</v>
      </c>
      <c r="AR40" s="180"/>
      <c r="AS40" s="180"/>
      <c r="AT40" s="192"/>
      <c r="AU40" s="180"/>
      <c r="AV40" s="192"/>
      <c r="AW40" s="186"/>
      <c r="AX40" s="302"/>
      <c r="AY40" s="180"/>
      <c r="AZ40" s="186"/>
      <c r="BA40" s="180"/>
      <c r="BB40" s="192"/>
      <c r="BC40" s="180"/>
      <c r="BD40" s="180"/>
      <c r="BE40" s="192"/>
      <c r="BF40" s="336">
        <v>100.56165099268547</v>
      </c>
      <c r="BG40" s="1">
        <f t="shared" si="2"/>
        <v>37</v>
      </c>
      <c r="BH40" s="127" t="s">
        <v>253</v>
      </c>
      <c r="BI40" s="119" t="s">
        <v>16</v>
      </c>
      <c r="BJ40" s="120">
        <v>502.72653402357844</v>
      </c>
      <c r="BK40" s="128">
        <v>3</v>
      </c>
      <c r="BL40" s="186"/>
      <c r="BM40" s="180"/>
      <c r="BN40" s="175"/>
      <c r="BO40" s="175"/>
      <c r="BP40" s="192"/>
      <c r="BQ40" s="186"/>
      <c r="BR40" s="192"/>
      <c r="BS40" s="180"/>
      <c r="BT40" s="192"/>
      <c r="BU40" s="180"/>
      <c r="BV40" s="316"/>
    </row>
    <row r="41" spans="1:74">
      <c r="A41" s="1">
        <f t="shared" si="0"/>
        <v>38</v>
      </c>
      <c r="B41" s="127" t="s">
        <v>237</v>
      </c>
      <c r="C41" s="119" t="s">
        <v>15</v>
      </c>
      <c r="D41" s="120">
        <v>441.01933407028139</v>
      </c>
      <c r="E41" s="128">
        <v>4</v>
      </c>
      <c r="F41" s="162"/>
      <c r="G41" s="175"/>
      <c r="H41" s="175"/>
      <c r="I41" s="175"/>
      <c r="J41" s="180"/>
      <c r="K41" s="186"/>
      <c r="L41" s="192"/>
      <c r="M41" s="175"/>
      <c r="N41" s="180"/>
      <c r="O41" s="185">
        <v>34.956388982743306</v>
      </c>
      <c r="P41" s="180"/>
      <c r="Q41" s="192"/>
      <c r="R41" s="192"/>
      <c r="S41" s="192"/>
      <c r="T41" s="186"/>
      <c r="U41" s="180"/>
      <c r="V41" s="180"/>
      <c r="W41" s="180"/>
      <c r="X41" s="192"/>
      <c r="Y41" s="192"/>
      <c r="Z41" s="192"/>
      <c r="AA41" s="192"/>
      <c r="AB41" s="180"/>
      <c r="AC41" s="316"/>
      <c r="AD41" s="1">
        <f t="shared" si="1"/>
        <v>38</v>
      </c>
      <c r="AE41" s="127" t="s">
        <v>237</v>
      </c>
      <c r="AF41" s="119" t="s">
        <v>15</v>
      </c>
      <c r="AG41" s="120">
        <v>441.01933407028139</v>
      </c>
      <c r="AH41" s="128">
        <v>4</v>
      </c>
      <c r="AI41" s="181">
        <v>18.875</v>
      </c>
      <c r="AJ41" s="192"/>
      <c r="AK41" s="186"/>
      <c r="AL41" s="181">
        <v>68.861795270436147</v>
      </c>
      <c r="AM41" s="180"/>
      <c r="AN41" s="180"/>
      <c r="AO41" s="180"/>
      <c r="AP41" s="192"/>
      <c r="AQ41" s="293"/>
      <c r="AR41" s="180"/>
      <c r="AS41" s="180"/>
      <c r="AT41" s="192"/>
      <c r="AU41" s="180"/>
      <c r="AV41" s="192"/>
      <c r="AW41" s="186"/>
      <c r="AX41" s="302"/>
      <c r="AY41" s="180"/>
      <c r="AZ41" s="186"/>
      <c r="BA41" s="180"/>
      <c r="BB41" s="192"/>
      <c r="BC41" s="180"/>
      <c r="BD41" s="180"/>
      <c r="BE41" s="192"/>
      <c r="BF41" s="335"/>
      <c r="BG41" s="1">
        <f t="shared" si="2"/>
        <v>38</v>
      </c>
      <c r="BH41" s="127" t="s">
        <v>237</v>
      </c>
      <c r="BI41" s="119" t="s">
        <v>15</v>
      </c>
      <c r="BJ41" s="120">
        <v>441.01933407028139</v>
      </c>
      <c r="BK41" s="128">
        <v>4</v>
      </c>
      <c r="BL41" s="186"/>
      <c r="BM41" s="180"/>
      <c r="BN41" s="175"/>
      <c r="BO41" s="175"/>
      <c r="BP41" s="192"/>
      <c r="BQ41" s="186"/>
      <c r="BR41" s="192"/>
      <c r="BS41" s="180"/>
      <c r="BT41" s="192"/>
      <c r="BU41" s="181">
        <v>52.346630908481387</v>
      </c>
      <c r="BV41" s="316"/>
    </row>
    <row r="42" spans="1:74">
      <c r="A42" s="1">
        <f t="shared" si="0"/>
        <v>39</v>
      </c>
      <c r="B42" s="127" t="s">
        <v>205</v>
      </c>
      <c r="C42" s="119" t="s">
        <v>11</v>
      </c>
      <c r="D42" s="120">
        <v>405.08008604547081</v>
      </c>
      <c r="E42" s="128">
        <v>4</v>
      </c>
      <c r="F42" s="162"/>
      <c r="G42" s="174">
        <v>68.205128205128204</v>
      </c>
      <c r="H42" s="175"/>
      <c r="I42" s="175"/>
      <c r="J42" s="180"/>
      <c r="K42" s="185">
        <v>26.94063926940639</v>
      </c>
      <c r="L42" s="192"/>
      <c r="M42" s="175"/>
      <c r="N42" s="180"/>
      <c r="O42" s="186"/>
      <c r="P42" s="180"/>
      <c r="Q42" s="192"/>
      <c r="R42" s="192"/>
      <c r="S42" s="192"/>
      <c r="T42" s="186"/>
      <c r="U42" s="180"/>
      <c r="V42" s="180"/>
      <c r="W42" s="180"/>
      <c r="X42" s="192"/>
      <c r="Y42" s="192"/>
      <c r="Z42" s="192"/>
      <c r="AA42" s="192"/>
      <c r="AB42" s="180"/>
      <c r="AC42" s="316"/>
      <c r="AD42" s="1">
        <f t="shared" si="1"/>
        <v>39</v>
      </c>
      <c r="AE42" s="127" t="s">
        <v>205</v>
      </c>
      <c r="AF42" s="119" t="s">
        <v>11</v>
      </c>
      <c r="AG42" s="120">
        <v>405.08008604547081</v>
      </c>
      <c r="AH42" s="128">
        <v>4</v>
      </c>
      <c r="AI42" s="180"/>
      <c r="AJ42" s="192"/>
      <c r="AK42" s="186"/>
      <c r="AL42" s="180"/>
      <c r="AM42" s="180"/>
      <c r="AN42" s="180"/>
      <c r="AO42" s="181">
        <v>5.0372637742879958</v>
      </c>
      <c r="AP42" s="192"/>
      <c r="AQ42" s="292">
        <v>120.68965517241379</v>
      </c>
      <c r="AR42" s="180"/>
      <c r="AS42" s="180"/>
      <c r="AT42" s="192"/>
      <c r="AU42" s="180"/>
      <c r="AV42" s="192"/>
      <c r="AW42" s="186"/>
      <c r="AX42" s="302"/>
      <c r="AY42" s="180"/>
      <c r="AZ42" s="185">
        <v>25.983827493261455</v>
      </c>
      <c r="BA42" s="180"/>
      <c r="BB42" s="192"/>
      <c r="BC42" s="180"/>
      <c r="BD42" s="180"/>
      <c r="BE42" s="192"/>
      <c r="BF42" s="335"/>
      <c r="BG42" s="1">
        <f t="shared" si="2"/>
        <v>39</v>
      </c>
      <c r="BH42" s="127" t="s">
        <v>205</v>
      </c>
      <c r="BI42" s="119" t="s">
        <v>11</v>
      </c>
      <c r="BJ42" s="120">
        <v>405.08008604547081</v>
      </c>
      <c r="BK42" s="128">
        <v>4</v>
      </c>
      <c r="BL42" s="186"/>
      <c r="BM42" s="180"/>
      <c r="BN42" s="175"/>
      <c r="BO42" s="175"/>
      <c r="BP42" s="192"/>
      <c r="BQ42" s="186"/>
      <c r="BR42" s="192"/>
      <c r="BS42" s="180"/>
      <c r="BT42" s="192"/>
      <c r="BU42" s="180"/>
      <c r="BV42" s="316"/>
    </row>
    <row r="43" spans="1:74">
      <c r="A43" s="1">
        <f t="shared" si="0"/>
        <v>40</v>
      </c>
      <c r="B43" s="127" t="s">
        <v>259</v>
      </c>
      <c r="C43" s="119" t="s">
        <v>15</v>
      </c>
      <c r="D43" s="120">
        <v>393.73480897195748</v>
      </c>
      <c r="E43" s="128">
        <v>4</v>
      </c>
      <c r="F43" s="162"/>
      <c r="G43" s="175"/>
      <c r="H43" s="175"/>
      <c r="I43" s="175"/>
      <c r="J43" s="180"/>
      <c r="K43" s="186"/>
      <c r="L43" s="192"/>
      <c r="M43" s="175"/>
      <c r="N43" s="180"/>
      <c r="O43" s="186"/>
      <c r="P43" s="180"/>
      <c r="Q43" s="193">
        <v>56.494076349275993</v>
      </c>
      <c r="R43" s="192"/>
      <c r="S43" s="192"/>
      <c r="T43" s="186"/>
      <c r="U43" s="180"/>
      <c r="V43" s="180"/>
      <c r="W43" s="180"/>
      <c r="X43" s="192"/>
      <c r="Y43" s="192"/>
      <c r="Z43" s="192"/>
      <c r="AA43" s="192"/>
      <c r="AB43" s="181">
        <v>67.835212281122566</v>
      </c>
      <c r="AC43" s="316"/>
      <c r="AD43" s="1">
        <f t="shared" si="1"/>
        <v>40</v>
      </c>
      <c r="AE43" s="127" t="s">
        <v>259</v>
      </c>
      <c r="AF43" s="119" t="s">
        <v>15</v>
      </c>
      <c r="AG43" s="120">
        <v>393.73480897195748</v>
      </c>
      <c r="AH43" s="128">
        <v>4</v>
      </c>
      <c r="AI43" s="180"/>
      <c r="AJ43" s="192"/>
      <c r="AK43" s="186"/>
      <c r="AL43" s="180"/>
      <c r="AM43" s="180"/>
      <c r="AN43" s="180"/>
      <c r="AO43" s="180"/>
      <c r="AP43" s="192"/>
      <c r="AQ43" s="292">
        <v>127.58620689655172</v>
      </c>
      <c r="AR43" s="203">
        <v>0</v>
      </c>
      <c r="AS43" s="180"/>
      <c r="AT43" s="192"/>
      <c r="AU43" s="180"/>
      <c r="AV43" s="192"/>
      <c r="AW43" s="186"/>
      <c r="AX43" s="302"/>
      <c r="AY43" s="180"/>
      <c r="AZ43" s="186"/>
      <c r="BA43" s="180"/>
      <c r="BB43" s="192"/>
      <c r="BC43" s="180"/>
      <c r="BD43" s="180"/>
      <c r="BE43" s="192"/>
      <c r="BF43" s="336">
        <v>67.758040171833272</v>
      </c>
      <c r="BG43" s="1">
        <f t="shared" si="2"/>
        <v>40</v>
      </c>
      <c r="BH43" s="127" t="s">
        <v>259</v>
      </c>
      <c r="BI43" s="119" t="s">
        <v>15</v>
      </c>
      <c r="BJ43" s="120">
        <v>393.73480897195748</v>
      </c>
      <c r="BK43" s="128">
        <v>4</v>
      </c>
      <c r="BL43" s="186"/>
      <c r="BM43" s="180"/>
      <c r="BN43" s="175"/>
      <c r="BO43" s="175"/>
      <c r="BP43" s="192"/>
      <c r="BQ43" s="186"/>
      <c r="BR43" s="192"/>
      <c r="BS43" s="180"/>
      <c r="BT43" s="192"/>
      <c r="BU43" s="180"/>
      <c r="BV43" s="316"/>
    </row>
    <row r="44" spans="1:74">
      <c r="A44" s="1">
        <f t="shared" si="0"/>
        <v>41</v>
      </c>
      <c r="B44" s="127" t="s">
        <v>154</v>
      </c>
      <c r="C44" s="119" t="s">
        <v>12</v>
      </c>
      <c r="D44" s="120">
        <v>382.40669988768667</v>
      </c>
      <c r="E44" s="128">
        <v>5</v>
      </c>
      <c r="F44" s="161">
        <v>42.063492063492063</v>
      </c>
      <c r="G44" s="175"/>
      <c r="H44" s="175"/>
      <c r="I44" s="175"/>
      <c r="J44" s="180"/>
      <c r="K44" s="186"/>
      <c r="L44" s="192"/>
      <c r="M44" s="175"/>
      <c r="N44" s="180"/>
      <c r="O44" s="186"/>
      <c r="P44" s="180"/>
      <c r="Q44" s="192"/>
      <c r="R44" s="192"/>
      <c r="S44" s="192"/>
      <c r="T44" s="186"/>
      <c r="U44" s="180"/>
      <c r="V44" s="180"/>
      <c r="W44" s="180"/>
      <c r="X44" s="192"/>
      <c r="Y44" s="192"/>
      <c r="Z44" s="192"/>
      <c r="AA44" s="192"/>
      <c r="AB44" s="180"/>
      <c r="AC44" s="316"/>
      <c r="AD44" s="1">
        <f t="shared" si="1"/>
        <v>41</v>
      </c>
      <c r="AE44" s="127" t="s">
        <v>154</v>
      </c>
      <c r="AF44" s="119" t="s">
        <v>12</v>
      </c>
      <c r="AG44" s="120">
        <v>382.40669988768667</v>
      </c>
      <c r="AH44" s="128">
        <v>5</v>
      </c>
      <c r="AI44" s="180"/>
      <c r="AJ44" s="192"/>
      <c r="AK44" s="186"/>
      <c r="AL44" s="180"/>
      <c r="AM44" s="180"/>
      <c r="AN44" s="180"/>
      <c r="AO44" s="181">
        <v>28.140253748558248</v>
      </c>
      <c r="AP44" s="192"/>
      <c r="AQ44" s="293"/>
      <c r="AR44" s="180"/>
      <c r="AS44" s="180"/>
      <c r="AT44" s="192"/>
      <c r="AU44" s="180"/>
      <c r="AV44" s="299">
        <v>0</v>
      </c>
      <c r="AW44" s="186"/>
      <c r="AX44" s="302"/>
      <c r="AY44" s="180"/>
      <c r="AZ44" s="186"/>
      <c r="BA44" s="180"/>
      <c r="BB44" s="192"/>
      <c r="BC44" s="180"/>
      <c r="BD44" s="180"/>
      <c r="BE44" s="192"/>
      <c r="BF44" s="336">
        <v>69.569538955577656</v>
      </c>
      <c r="BG44" s="1">
        <f t="shared" si="2"/>
        <v>41</v>
      </c>
      <c r="BH44" s="127" t="s">
        <v>154</v>
      </c>
      <c r="BI44" s="119" t="s">
        <v>12</v>
      </c>
      <c r="BJ44" s="120">
        <v>382.40669988768667</v>
      </c>
      <c r="BK44" s="128">
        <v>5</v>
      </c>
      <c r="BL44" s="186"/>
      <c r="BM44" s="180"/>
      <c r="BN44" s="175"/>
      <c r="BO44" s="175"/>
      <c r="BP44" s="192"/>
      <c r="BQ44" s="186"/>
      <c r="BR44" s="192"/>
      <c r="BS44" s="180"/>
      <c r="BT44" s="199">
        <v>137.12121212121212</v>
      </c>
      <c r="BU44" s="180"/>
      <c r="BV44" s="316"/>
    </row>
    <row r="45" spans="1:74">
      <c r="A45" s="1">
        <f t="shared" si="0"/>
        <v>42</v>
      </c>
      <c r="B45" s="127" t="s">
        <v>290</v>
      </c>
      <c r="C45" s="119" t="s">
        <v>14</v>
      </c>
      <c r="D45" s="120">
        <v>326.44979464612214</v>
      </c>
      <c r="E45" s="128">
        <v>3</v>
      </c>
      <c r="F45" s="162"/>
      <c r="G45" s="175"/>
      <c r="H45" s="175"/>
      <c r="I45" s="175"/>
      <c r="J45" s="180"/>
      <c r="K45" s="186"/>
      <c r="L45" s="192"/>
      <c r="M45" s="175"/>
      <c r="N45" s="180"/>
      <c r="O45" s="186"/>
      <c r="P45" s="180"/>
      <c r="Q45" s="192"/>
      <c r="R45" s="192"/>
      <c r="S45" s="192"/>
      <c r="T45" s="186"/>
      <c r="U45" s="180"/>
      <c r="V45" s="180"/>
      <c r="W45" s="180"/>
      <c r="X45" s="192"/>
      <c r="Y45" s="192"/>
      <c r="Z45" s="192"/>
      <c r="AA45" s="192"/>
      <c r="AB45" s="181">
        <v>25.462374163993342</v>
      </c>
      <c r="AC45" s="316"/>
      <c r="AD45" s="1">
        <f t="shared" si="1"/>
        <v>42</v>
      </c>
      <c r="AE45" s="127" t="s">
        <v>290</v>
      </c>
      <c r="AF45" s="119" t="s">
        <v>14</v>
      </c>
      <c r="AG45" s="120">
        <v>326.44979464612214</v>
      </c>
      <c r="AH45" s="128">
        <v>3</v>
      </c>
      <c r="AI45" s="180"/>
      <c r="AJ45" s="192"/>
      <c r="AK45" s="186"/>
      <c r="AL45" s="181">
        <v>55.383862548934317</v>
      </c>
      <c r="AM45" s="180"/>
      <c r="AN45" s="180"/>
      <c r="AO45" s="180"/>
      <c r="AP45" s="192"/>
      <c r="AQ45" s="292">
        <v>106.89655172413794</v>
      </c>
      <c r="AR45" s="180"/>
      <c r="AS45" s="180"/>
      <c r="AT45" s="192"/>
      <c r="AU45" s="180"/>
      <c r="AV45" s="192"/>
      <c r="AW45" s="186"/>
      <c r="AX45" s="302"/>
      <c r="AY45" s="180"/>
      <c r="AZ45" s="186"/>
      <c r="BA45" s="180"/>
      <c r="BB45" s="192"/>
      <c r="BC45" s="180"/>
      <c r="BD45" s="180"/>
      <c r="BE45" s="192"/>
      <c r="BF45" s="335"/>
      <c r="BG45" s="1">
        <f t="shared" si="2"/>
        <v>42</v>
      </c>
      <c r="BH45" s="127" t="s">
        <v>290</v>
      </c>
      <c r="BI45" s="119" t="s">
        <v>14</v>
      </c>
      <c r="BJ45" s="120">
        <v>326.44979464612214</v>
      </c>
      <c r="BK45" s="128">
        <v>3</v>
      </c>
      <c r="BL45" s="186"/>
      <c r="BM45" s="180"/>
      <c r="BN45" s="175"/>
      <c r="BO45" s="175"/>
      <c r="BP45" s="192"/>
      <c r="BQ45" s="186"/>
      <c r="BR45" s="192"/>
      <c r="BS45" s="180"/>
      <c r="BT45" s="192"/>
      <c r="BU45" s="181">
        <v>36.989856098136357</v>
      </c>
      <c r="BV45" s="316"/>
    </row>
    <row r="46" spans="1:74">
      <c r="A46" s="1">
        <f t="shared" si="0"/>
        <v>43</v>
      </c>
      <c r="B46" s="127" t="s">
        <v>257</v>
      </c>
      <c r="C46" s="119" t="s">
        <v>11</v>
      </c>
      <c r="D46" s="120">
        <v>269.10602139078139</v>
      </c>
      <c r="E46" s="128">
        <v>2</v>
      </c>
      <c r="F46" s="162"/>
      <c r="G46" s="175"/>
      <c r="H46" s="175"/>
      <c r="I46" s="175"/>
      <c r="J46" s="180"/>
      <c r="K46" s="186"/>
      <c r="L46" s="192"/>
      <c r="M46" s="175"/>
      <c r="N46" s="180"/>
      <c r="O46" s="186"/>
      <c r="P46" s="180"/>
      <c r="Q46" s="193">
        <v>91.659212880143116</v>
      </c>
      <c r="R46" s="192"/>
      <c r="S46" s="192"/>
      <c r="T46" s="186"/>
      <c r="U46" s="180"/>
      <c r="V46" s="180"/>
      <c r="W46" s="180"/>
      <c r="X46" s="192"/>
      <c r="Y46" s="192"/>
      <c r="Z46" s="192"/>
      <c r="AA46" s="192"/>
      <c r="AB46" s="180"/>
      <c r="AC46" s="316"/>
      <c r="AD46" s="1">
        <f t="shared" si="1"/>
        <v>43</v>
      </c>
      <c r="AE46" s="127" t="s">
        <v>257</v>
      </c>
      <c r="AF46" s="119" t="s">
        <v>11</v>
      </c>
      <c r="AG46" s="120">
        <v>269.10602139078139</v>
      </c>
      <c r="AH46" s="128">
        <v>2</v>
      </c>
      <c r="AI46" s="180"/>
      <c r="AJ46" s="192"/>
      <c r="AK46" s="186"/>
      <c r="AL46" s="180"/>
      <c r="AM46" s="180"/>
      <c r="AN46" s="180"/>
      <c r="AO46" s="180"/>
      <c r="AP46" s="192"/>
      <c r="AQ46" s="293"/>
      <c r="AR46" s="180"/>
      <c r="AS46" s="180"/>
      <c r="AT46" s="192"/>
      <c r="AU46" s="180"/>
      <c r="AV46" s="192"/>
      <c r="AW46" s="186"/>
      <c r="AX46" s="302"/>
      <c r="AY46" s="180"/>
      <c r="AZ46" s="186"/>
      <c r="BA46" s="180"/>
      <c r="BB46" s="192"/>
      <c r="BC46" s="180"/>
      <c r="BD46" s="180"/>
      <c r="BE46" s="192"/>
      <c r="BF46" s="335"/>
      <c r="BG46" s="1">
        <f t="shared" si="2"/>
        <v>43</v>
      </c>
      <c r="BH46" s="127" t="s">
        <v>257</v>
      </c>
      <c r="BI46" s="119" t="s">
        <v>11</v>
      </c>
      <c r="BJ46" s="120">
        <v>269.10602139078139</v>
      </c>
      <c r="BK46" s="128">
        <v>2</v>
      </c>
      <c r="BL46" s="186"/>
      <c r="BM46" s="180"/>
      <c r="BN46" s="174">
        <v>157.44680851063831</v>
      </c>
      <c r="BO46" s="175"/>
      <c r="BP46" s="192"/>
      <c r="BQ46" s="186"/>
      <c r="BR46" s="192"/>
      <c r="BS46" s="180"/>
      <c r="BT46" s="192"/>
      <c r="BU46" s="180"/>
      <c r="BV46" s="316"/>
    </row>
    <row r="47" spans="1:74">
      <c r="A47" s="1">
        <f t="shared" si="0"/>
        <v>44</v>
      </c>
      <c r="B47" s="127" t="s">
        <v>251</v>
      </c>
      <c r="C47" s="119" t="s">
        <v>13</v>
      </c>
      <c r="D47" s="120">
        <v>264.39748383132502</v>
      </c>
      <c r="E47" s="128">
        <v>2</v>
      </c>
      <c r="F47" s="162"/>
      <c r="G47" s="175"/>
      <c r="H47" s="175"/>
      <c r="I47" s="175"/>
      <c r="J47" s="180"/>
      <c r="K47" s="186"/>
      <c r="L47" s="192"/>
      <c r="M47" s="175"/>
      <c r="N47" s="180"/>
      <c r="O47" s="186"/>
      <c r="P47" s="180"/>
      <c r="Q47" s="193">
        <v>113.98369072787678</v>
      </c>
      <c r="R47" s="192"/>
      <c r="S47" s="192"/>
      <c r="T47" s="186"/>
      <c r="U47" s="180"/>
      <c r="V47" s="180"/>
      <c r="W47" s="180"/>
      <c r="X47" s="192"/>
      <c r="Y47" s="192"/>
      <c r="Z47" s="192"/>
      <c r="AA47" s="192"/>
      <c r="AB47" s="180"/>
      <c r="AC47" s="316"/>
      <c r="AD47" s="1">
        <f t="shared" si="1"/>
        <v>44</v>
      </c>
      <c r="AE47" s="127" t="s">
        <v>251</v>
      </c>
      <c r="AF47" s="119" t="s">
        <v>13</v>
      </c>
      <c r="AG47" s="120">
        <v>264.39748383132502</v>
      </c>
      <c r="AH47" s="128">
        <v>2</v>
      </c>
      <c r="AI47" s="180"/>
      <c r="AJ47" s="192"/>
      <c r="AK47" s="186"/>
      <c r="AL47" s="180"/>
      <c r="AM47" s="180"/>
      <c r="AN47" s="180"/>
      <c r="AO47" s="203">
        <v>0</v>
      </c>
      <c r="AP47" s="192"/>
      <c r="AQ47" s="292">
        <v>148.27586206896552</v>
      </c>
      <c r="AR47" s="180"/>
      <c r="AS47" s="180"/>
      <c r="AT47" s="192"/>
      <c r="AU47" s="180"/>
      <c r="AV47" s="192"/>
      <c r="AW47" s="186"/>
      <c r="AX47" s="302"/>
      <c r="AY47" s="180"/>
      <c r="AZ47" s="186"/>
      <c r="BA47" s="180"/>
      <c r="BB47" s="192"/>
      <c r="BC47" s="180"/>
      <c r="BD47" s="180"/>
      <c r="BE47" s="192"/>
      <c r="BF47" s="335"/>
      <c r="BG47" s="1">
        <f t="shared" si="2"/>
        <v>44</v>
      </c>
      <c r="BH47" s="127" t="s">
        <v>251</v>
      </c>
      <c r="BI47" s="119" t="s">
        <v>13</v>
      </c>
      <c r="BJ47" s="120">
        <v>264.39748383132502</v>
      </c>
      <c r="BK47" s="128">
        <v>2</v>
      </c>
      <c r="BL47" s="186"/>
      <c r="BM47" s="180"/>
      <c r="BN47" s="175"/>
      <c r="BO47" s="175"/>
      <c r="BP47" s="192"/>
      <c r="BQ47" s="186"/>
      <c r="BR47" s="192"/>
      <c r="BS47" s="180"/>
      <c r="BT47" s="192"/>
      <c r="BU47" s="180"/>
      <c r="BV47" s="316"/>
    </row>
    <row r="48" spans="1:74">
      <c r="A48" s="1">
        <f t="shared" si="0"/>
        <v>45</v>
      </c>
      <c r="B48" s="127" t="s">
        <v>348</v>
      </c>
      <c r="C48" s="119" t="s">
        <v>10</v>
      </c>
      <c r="D48" s="120">
        <v>238.31461481764626</v>
      </c>
      <c r="E48" s="128">
        <v>2</v>
      </c>
      <c r="F48" s="162"/>
      <c r="G48" s="175"/>
      <c r="H48" s="175"/>
      <c r="I48" s="175"/>
      <c r="J48" s="180"/>
      <c r="K48" s="186"/>
      <c r="L48" s="192"/>
      <c r="M48" s="175"/>
      <c r="N48" s="180"/>
      <c r="O48" s="186"/>
      <c r="P48" s="180"/>
      <c r="Q48" s="192"/>
      <c r="R48" s="192"/>
      <c r="S48" s="192"/>
      <c r="T48" s="186"/>
      <c r="U48" s="180"/>
      <c r="V48" s="180"/>
      <c r="W48" s="180"/>
      <c r="X48" s="192"/>
      <c r="Y48" s="192"/>
      <c r="Z48" s="192"/>
      <c r="AA48" s="192"/>
      <c r="AB48" s="180"/>
      <c r="AC48" s="316"/>
      <c r="AD48" s="1">
        <f t="shared" si="1"/>
        <v>45</v>
      </c>
      <c r="AE48" s="127" t="s">
        <v>348</v>
      </c>
      <c r="AF48" s="119" t="s">
        <v>10</v>
      </c>
      <c r="AG48" s="120">
        <v>238.31461481764626</v>
      </c>
      <c r="AH48" s="128">
        <v>2</v>
      </c>
      <c r="AI48" s="180"/>
      <c r="AJ48" s="192"/>
      <c r="AK48" s="186"/>
      <c r="AL48" s="180"/>
      <c r="AM48" s="180"/>
      <c r="AN48" s="180"/>
      <c r="AO48" s="180"/>
      <c r="AP48" s="192"/>
      <c r="AQ48" s="293"/>
      <c r="AR48" s="180"/>
      <c r="AS48" s="180"/>
      <c r="AT48" s="192"/>
      <c r="AU48" s="180"/>
      <c r="AV48" s="192"/>
      <c r="AW48" s="186"/>
      <c r="AX48" s="302"/>
      <c r="AY48" s="180"/>
      <c r="AZ48" s="186"/>
      <c r="BA48" s="181">
        <v>69.525547445255484</v>
      </c>
      <c r="BB48" s="192"/>
      <c r="BC48" s="180"/>
      <c r="BD48" s="180"/>
      <c r="BE48" s="192"/>
      <c r="BF48" s="335"/>
      <c r="BG48" s="1">
        <f t="shared" si="2"/>
        <v>45</v>
      </c>
      <c r="BH48" s="127" t="s">
        <v>348</v>
      </c>
      <c r="BI48" s="119" t="s">
        <v>10</v>
      </c>
      <c r="BJ48" s="120">
        <v>238.31461481764626</v>
      </c>
      <c r="BK48" s="128">
        <v>2</v>
      </c>
      <c r="BL48" s="186"/>
      <c r="BM48" s="180"/>
      <c r="BN48" s="175"/>
      <c r="BO48" s="175"/>
      <c r="BP48" s="192"/>
      <c r="BQ48" s="186"/>
      <c r="BR48" s="192"/>
      <c r="BS48" s="181">
        <v>42.871460786770236</v>
      </c>
      <c r="BT48" s="192"/>
      <c r="BU48" s="180"/>
      <c r="BV48" s="316"/>
    </row>
    <row r="49" spans="1:74">
      <c r="A49" s="1">
        <f t="shared" si="0"/>
        <v>46</v>
      </c>
      <c r="B49" s="127" t="s">
        <v>289</v>
      </c>
      <c r="C49" s="119" t="s">
        <v>15</v>
      </c>
      <c r="D49" s="120">
        <v>195.96487208542527</v>
      </c>
      <c r="E49" s="128">
        <v>2</v>
      </c>
      <c r="F49" s="162"/>
      <c r="G49" s="175"/>
      <c r="H49" s="175"/>
      <c r="I49" s="175"/>
      <c r="J49" s="180"/>
      <c r="K49" s="186"/>
      <c r="L49" s="192"/>
      <c r="M49" s="175"/>
      <c r="N49" s="180"/>
      <c r="O49" s="186"/>
      <c r="P49" s="180"/>
      <c r="Q49" s="192"/>
      <c r="R49" s="192"/>
      <c r="S49" s="192"/>
      <c r="T49" s="186"/>
      <c r="U49" s="180"/>
      <c r="V49" s="180"/>
      <c r="W49" s="180"/>
      <c r="X49" s="192"/>
      <c r="Y49" s="192"/>
      <c r="Z49" s="192"/>
      <c r="AA49" s="192"/>
      <c r="AB49" s="181">
        <v>40.976653074278403</v>
      </c>
      <c r="AC49" s="316"/>
      <c r="AD49" s="1">
        <f t="shared" si="1"/>
        <v>46</v>
      </c>
      <c r="AE49" s="127" t="s">
        <v>289</v>
      </c>
      <c r="AF49" s="119" t="s">
        <v>15</v>
      </c>
      <c r="AG49" s="120">
        <v>195.96487208542527</v>
      </c>
      <c r="AH49" s="128">
        <v>2</v>
      </c>
      <c r="AI49" s="180"/>
      <c r="AJ49" s="192"/>
      <c r="AK49" s="186"/>
      <c r="AL49" s="180"/>
      <c r="AM49" s="180"/>
      <c r="AN49" s="180"/>
      <c r="AO49" s="180"/>
      <c r="AP49" s="192"/>
      <c r="AQ49" s="292">
        <v>124.13793103448276</v>
      </c>
      <c r="AR49" s="180"/>
      <c r="AS49" s="180"/>
      <c r="AT49" s="192"/>
      <c r="AU49" s="180"/>
      <c r="AV49" s="192"/>
      <c r="AW49" s="186"/>
      <c r="AX49" s="302"/>
      <c r="AY49" s="180"/>
      <c r="AZ49" s="186"/>
      <c r="BA49" s="180"/>
      <c r="BB49" s="192"/>
      <c r="BC49" s="180"/>
      <c r="BD49" s="203">
        <v>0</v>
      </c>
      <c r="BE49" s="192"/>
      <c r="BF49" s="335"/>
      <c r="BG49" s="1">
        <f t="shared" si="2"/>
        <v>46</v>
      </c>
      <c r="BH49" s="127" t="s">
        <v>289</v>
      </c>
      <c r="BI49" s="119" t="s">
        <v>15</v>
      </c>
      <c r="BJ49" s="120">
        <v>195.96487208542527</v>
      </c>
      <c r="BK49" s="128">
        <v>2</v>
      </c>
      <c r="BL49" s="186"/>
      <c r="BM49" s="180"/>
      <c r="BN49" s="175"/>
      <c r="BO49" s="175"/>
      <c r="BP49" s="192"/>
      <c r="BQ49" s="186"/>
      <c r="BR49" s="192"/>
      <c r="BS49" s="180"/>
      <c r="BT49" s="192"/>
      <c r="BU49" s="180"/>
      <c r="BV49" s="316"/>
    </row>
    <row r="50" spans="1:74">
      <c r="A50" s="1">
        <f t="shared" si="0"/>
        <v>47</v>
      </c>
      <c r="B50" s="127" t="s">
        <v>251</v>
      </c>
      <c r="C50" s="119" t="s">
        <v>318</v>
      </c>
      <c r="D50" s="120">
        <v>184.48275862068968</v>
      </c>
      <c r="E50" s="128">
        <v>0</v>
      </c>
      <c r="F50" s="162"/>
      <c r="G50" s="175"/>
      <c r="H50" s="175"/>
      <c r="I50" s="175"/>
      <c r="J50" s="180"/>
      <c r="K50" s="186"/>
      <c r="L50" s="192"/>
      <c r="M50" s="175"/>
      <c r="N50" s="180"/>
      <c r="O50" s="186"/>
      <c r="P50" s="180"/>
      <c r="Q50" s="192"/>
      <c r="R50" s="192"/>
      <c r="S50" s="192"/>
      <c r="T50" s="186"/>
      <c r="U50" s="180"/>
      <c r="V50" s="180"/>
      <c r="W50" s="180"/>
      <c r="X50" s="192"/>
      <c r="Y50" s="192"/>
      <c r="Z50" s="192"/>
      <c r="AA50" s="192"/>
      <c r="AB50" s="180"/>
      <c r="AC50" s="316"/>
      <c r="AD50" s="1">
        <f t="shared" si="1"/>
        <v>47</v>
      </c>
      <c r="AE50" s="127" t="s">
        <v>251</v>
      </c>
      <c r="AF50" s="119" t="s">
        <v>318</v>
      </c>
      <c r="AG50" s="120">
        <v>184.48275862068968</v>
      </c>
      <c r="AH50" s="128">
        <v>0</v>
      </c>
      <c r="AI50" s="180"/>
      <c r="AJ50" s="192"/>
      <c r="AK50" s="186"/>
      <c r="AL50" s="180"/>
      <c r="AM50" s="180"/>
      <c r="AN50" s="180"/>
      <c r="AO50" s="180"/>
      <c r="AP50" s="192"/>
      <c r="AQ50" s="292">
        <v>189.65517241379311</v>
      </c>
      <c r="AR50" s="180"/>
      <c r="AS50" s="180"/>
      <c r="AT50" s="192"/>
      <c r="AU50" s="180"/>
      <c r="AV50" s="192"/>
      <c r="AW50" s="186"/>
      <c r="AX50" s="302"/>
      <c r="AY50" s="180"/>
      <c r="AZ50" s="186"/>
      <c r="BA50" s="180"/>
      <c r="BB50" s="192"/>
      <c r="BC50" s="180"/>
      <c r="BD50" s="180"/>
      <c r="BE50" s="192"/>
      <c r="BF50" s="335"/>
      <c r="BG50" s="1">
        <f t="shared" si="2"/>
        <v>47</v>
      </c>
      <c r="BH50" s="127" t="s">
        <v>251</v>
      </c>
      <c r="BI50" s="119" t="s">
        <v>318</v>
      </c>
      <c r="BJ50" s="120">
        <v>184.48275862068968</v>
      </c>
      <c r="BK50" s="128">
        <v>0</v>
      </c>
      <c r="BL50" s="186"/>
      <c r="BM50" s="180"/>
      <c r="BN50" s="175"/>
      <c r="BO50" s="175"/>
      <c r="BP50" s="192"/>
      <c r="BQ50" s="186"/>
      <c r="BR50" s="192"/>
      <c r="BS50" s="180"/>
      <c r="BT50" s="192"/>
      <c r="BU50" s="180"/>
      <c r="BV50" s="316"/>
    </row>
    <row r="51" spans="1:74">
      <c r="A51" s="1">
        <f t="shared" si="0"/>
        <v>48</v>
      </c>
      <c r="B51" s="127" t="s">
        <v>304</v>
      </c>
      <c r="C51" s="119" t="s">
        <v>301</v>
      </c>
      <c r="D51" s="120">
        <v>180.59740259740261</v>
      </c>
      <c r="E51" s="128">
        <v>1</v>
      </c>
      <c r="F51" s="162"/>
      <c r="G51" s="175"/>
      <c r="H51" s="175"/>
      <c r="I51" s="175"/>
      <c r="J51" s="180"/>
      <c r="K51" s="186"/>
      <c r="L51" s="192"/>
      <c r="M51" s="175"/>
      <c r="N51" s="180"/>
      <c r="O51" s="186"/>
      <c r="P51" s="180"/>
      <c r="Q51" s="192"/>
      <c r="R51" s="192"/>
      <c r="S51" s="192"/>
      <c r="T51" s="186"/>
      <c r="U51" s="180"/>
      <c r="V51" s="180"/>
      <c r="W51" s="180"/>
      <c r="X51" s="192"/>
      <c r="Y51" s="192"/>
      <c r="Z51" s="192"/>
      <c r="AA51" s="192"/>
      <c r="AB51" s="180"/>
      <c r="AC51" s="316"/>
      <c r="AD51" s="1">
        <f t="shared" si="1"/>
        <v>48</v>
      </c>
      <c r="AE51" s="127" t="s">
        <v>304</v>
      </c>
      <c r="AF51" s="119" t="s">
        <v>301</v>
      </c>
      <c r="AG51" s="120">
        <v>180.59740259740261</v>
      </c>
      <c r="AH51" s="128">
        <v>1</v>
      </c>
      <c r="AI51" s="180"/>
      <c r="AJ51" s="192"/>
      <c r="AK51" s="186"/>
      <c r="AL51" s="181">
        <v>29.220779220779221</v>
      </c>
      <c r="AM51" s="180"/>
      <c r="AN51" s="180"/>
      <c r="AO51" s="180"/>
      <c r="AP51" s="192"/>
      <c r="AQ51" s="292">
        <v>140</v>
      </c>
      <c r="AR51" s="180"/>
      <c r="AS51" s="180"/>
      <c r="AT51" s="192"/>
      <c r="AU51" s="180"/>
      <c r="AV51" s="192"/>
      <c r="AW51" s="186"/>
      <c r="AX51" s="302"/>
      <c r="AY51" s="180"/>
      <c r="AZ51" s="186"/>
      <c r="BA51" s="180"/>
      <c r="BB51" s="192"/>
      <c r="BC51" s="180"/>
      <c r="BD51" s="180"/>
      <c r="BE51" s="192"/>
      <c r="BF51" s="335"/>
      <c r="BG51" s="1">
        <f t="shared" si="2"/>
        <v>48</v>
      </c>
      <c r="BH51" s="127" t="s">
        <v>304</v>
      </c>
      <c r="BI51" s="119" t="s">
        <v>301</v>
      </c>
      <c r="BJ51" s="120">
        <v>180.59740259740261</v>
      </c>
      <c r="BK51" s="128">
        <v>1</v>
      </c>
      <c r="BL51" s="186"/>
      <c r="BM51" s="180"/>
      <c r="BN51" s="175"/>
      <c r="BO51" s="175"/>
      <c r="BP51" s="192"/>
      <c r="BQ51" s="186"/>
      <c r="BR51" s="192"/>
      <c r="BS51" s="180"/>
      <c r="BT51" s="192"/>
      <c r="BU51" s="180"/>
      <c r="BV51" s="316"/>
    </row>
    <row r="52" spans="1:74">
      <c r="A52" s="1">
        <f t="shared" si="0"/>
        <v>49</v>
      </c>
      <c r="B52" s="127" t="s">
        <v>236</v>
      </c>
      <c r="C52" s="119" t="s">
        <v>12</v>
      </c>
      <c r="D52" s="120">
        <v>180.17886522467586</v>
      </c>
      <c r="E52" s="128">
        <v>1</v>
      </c>
      <c r="F52" s="162"/>
      <c r="G52" s="175"/>
      <c r="H52" s="175"/>
      <c r="I52" s="175"/>
      <c r="J52" s="180"/>
      <c r="K52" s="186"/>
      <c r="L52" s="192"/>
      <c r="M52" s="175"/>
      <c r="N52" s="180"/>
      <c r="O52" s="185">
        <v>50.059621741558615</v>
      </c>
      <c r="P52" s="180"/>
      <c r="Q52" s="192"/>
      <c r="R52" s="192"/>
      <c r="S52" s="192"/>
      <c r="T52" s="186"/>
      <c r="U52" s="180"/>
      <c r="V52" s="180"/>
      <c r="W52" s="180"/>
      <c r="X52" s="192"/>
      <c r="Y52" s="192"/>
      <c r="Z52" s="192"/>
      <c r="AA52" s="192"/>
      <c r="AB52" s="180"/>
      <c r="AC52" s="316"/>
      <c r="AD52" s="1">
        <f t="shared" si="1"/>
        <v>49</v>
      </c>
      <c r="AE52" s="127" t="s">
        <v>236</v>
      </c>
      <c r="AF52" s="119" t="s">
        <v>12</v>
      </c>
      <c r="AG52" s="120">
        <v>180.17886522467586</v>
      </c>
      <c r="AH52" s="128">
        <v>1</v>
      </c>
      <c r="AI52" s="180"/>
      <c r="AJ52" s="192"/>
      <c r="AK52" s="186"/>
      <c r="AL52" s="180"/>
      <c r="AM52" s="180"/>
      <c r="AN52" s="180"/>
      <c r="AO52" s="180"/>
      <c r="AP52" s="192"/>
      <c r="AQ52" s="293"/>
      <c r="AR52" s="180"/>
      <c r="AS52" s="180"/>
      <c r="AT52" s="192"/>
      <c r="AU52" s="180"/>
      <c r="AV52" s="192"/>
      <c r="AW52" s="186"/>
      <c r="AX52" s="302"/>
      <c r="AY52" s="180"/>
      <c r="AZ52" s="186"/>
      <c r="BA52" s="180"/>
      <c r="BB52" s="192"/>
      <c r="BC52" s="180"/>
      <c r="BD52" s="180"/>
      <c r="BE52" s="192"/>
      <c r="BF52" s="335"/>
      <c r="BG52" s="1">
        <f t="shared" si="2"/>
        <v>49</v>
      </c>
      <c r="BH52" s="127" t="s">
        <v>236</v>
      </c>
      <c r="BI52" s="119" t="s">
        <v>12</v>
      </c>
      <c r="BJ52" s="120">
        <v>180.17886522467586</v>
      </c>
      <c r="BK52" s="128">
        <v>1</v>
      </c>
      <c r="BL52" s="186"/>
      <c r="BM52" s="180"/>
      <c r="BN52" s="175"/>
      <c r="BO52" s="175"/>
      <c r="BP52" s="192"/>
      <c r="BQ52" s="186"/>
      <c r="BR52" s="192"/>
      <c r="BS52" s="180"/>
      <c r="BT52" s="192"/>
      <c r="BU52" s="180"/>
      <c r="BV52" s="316"/>
    </row>
    <row r="53" spans="1:74">
      <c r="A53" s="1">
        <f t="shared" si="0"/>
        <v>50</v>
      </c>
      <c r="B53" s="127" t="s">
        <v>298</v>
      </c>
      <c r="C53" s="119" t="s">
        <v>16</v>
      </c>
      <c r="D53" s="120">
        <v>161.77536231884056</v>
      </c>
      <c r="E53" s="128">
        <v>2</v>
      </c>
      <c r="F53" s="162"/>
      <c r="G53" s="175"/>
      <c r="H53" s="175"/>
      <c r="I53" s="175"/>
      <c r="J53" s="180"/>
      <c r="K53" s="186"/>
      <c r="L53" s="192"/>
      <c r="M53" s="175"/>
      <c r="N53" s="180"/>
      <c r="O53" s="186"/>
      <c r="P53" s="180"/>
      <c r="Q53" s="192"/>
      <c r="R53" s="192"/>
      <c r="S53" s="192"/>
      <c r="T53" s="186"/>
      <c r="U53" s="180"/>
      <c r="V53" s="180"/>
      <c r="W53" s="180"/>
      <c r="X53" s="192"/>
      <c r="Y53" s="192"/>
      <c r="Z53" s="192"/>
      <c r="AA53" s="192"/>
      <c r="AB53" s="180"/>
      <c r="AC53" s="316"/>
      <c r="AD53" s="1">
        <f t="shared" si="1"/>
        <v>50</v>
      </c>
      <c r="AE53" s="127" t="s">
        <v>298</v>
      </c>
      <c r="AF53" s="119" t="s">
        <v>16</v>
      </c>
      <c r="AG53" s="120">
        <v>161.77536231884056</v>
      </c>
      <c r="AH53" s="128">
        <v>2</v>
      </c>
      <c r="AI53" s="180"/>
      <c r="AJ53" s="199">
        <v>129.27536231884056</v>
      </c>
      <c r="AK53" s="186"/>
      <c r="AL53" s="180"/>
      <c r="AM53" s="180"/>
      <c r="AN53" s="180"/>
      <c r="AO53" s="180"/>
      <c r="AP53" s="192"/>
      <c r="AQ53" s="293"/>
      <c r="AR53" s="180"/>
      <c r="AS53" s="180"/>
      <c r="AT53" s="192"/>
      <c r="AU53" s="180"/>
      <c r="AV53" s="299">
        <v>0</v>
      </c>
      <c r="AW53" s="186"/>
      <c r="AX53" s="302"/>
      <c r="AY53" s="180"/>
      <c r="AZ53" s="186"/>
      <c r="BA53" s="180"/>
      <c r="BB53" s="192"/>
      <c r="BC53" s="180"/>
      <c r="BD53" s="180"/>
      <c r="BE53" s="192"/>
      <c r="BF53" s="335"/>
      <c r="BG53" s="1">
        <f t="shared" si="2"/>
        <v>50</v>
      </c>
      <c r="BH53" s="127" t="s">
        <v>298</v>
      </c>
      <c r="BI53" s="119" t="s">
        <v>16</v>
      </c>
      <c r="BJ53" s="120">
        <v>161.77536231884056</v>
      </c>
      <c r="BK53" s="128">
        <v>2</v>
      </c>
      <c r="BL53" s="186"/>
      <c r="BM53" s="180"/>
      <c r="BN53" s="175"/>
      <c r="BO53" s="175"/>
      <c r="BP53" s="192"/>
      <c r="BQ53" s="186"/>
      <c r="BR53" s="192"/>
      <c r="BS53" s="180"/>
      <c r="BT53" s="192"/>
      <c r="BU53" s="180"/>
      <c r="BV53" s="316"/>
    </row>
    <row r="54" spans="1:74">
      <c r="A54" s="1">
        <f t="shared" si="0"/>
        <v>51</v>
      </c>
      <c r="B54" s="127" t="s">
        <v>297</v>
      </c>
      <c r="C54" s="119" t="s">
        <v>12</v>
      </c>
      <c r="D54" s="120">
        <v>152.69999999999999</v>
      </c>
      <c r="E54" s="128">
        <v>1</v>
      </c>
      <c r="F54" s="162"/>
      <c r="G54" s="175"/>
      <c r="H54" s="175"/>
      <c r="I54" s="175"/>
      <c r="J54" s="180"/>
      <c r="K54" s="186"/>
      <c r="L54" s="192"/>
      <c r="M54" s="175"/>
      <c r="N54" s="180"/>
      <c r="O54" s="186"/>
      <c r="P54" s="180"/>
      <c r="Q54" s="192"/>
      <c r="R54" s="192"/>
      <c r="S54" s="192"/>
      <c r="T54" s="186"/>
      <c r="U54" s="180"/>
      <c r="V54" s="180"/>
      <c r="W54" s="180"/>
      <c r="X54" s="192"/>
      <c r="Y54" s="192"/>
      <c r="Z54" s="192"/>
      <c r="AA54" s="192"/>
      <c r="AB54" s="180"/>
      <c r="AC54" s="316"/>
      <c r="AD54" s="1">
        <f t="shared" si="1"/>
        <v>51</v>
      </c>
      <c r="AE54" s="127" t="s">
        <v>297</v>
      </c>
      <c r="AF54" s="119" t="s">
        <v>12</v>
      </c>
      <c r="AG54" s="120">
        <v>152.69999999999999</v>
      </c>
      <c r="AH54" s="128">
        <v>1</v>
      </c>
      <c r="AI54" s="181">
        <v>74.833333333333329</v>
      </c>
      <c r="AJ54" s="192"/>
      <c r="AK54" s="186"/>
      <c r="AL54" s="180"/>
      <c r="AM54" s="180"/>
      <c r="AN54" s="180"/>
      <c r="AO54" s="180"/>
      <c r="AP54" s="192"/>
      <c r="AQ54" s="293"/>
      <c r="AR54" s="180"/>
      <c r="AS54" s="180"/>
      <c r="AT54" s="192"/>
      <c r="AU54" s="180"/>
      <c r="AV54" s="192"/>
      <c r="AW54" s="186"/>
      <c r="AX54" s="302"/>
      <c r="AY54" s="180"/>
      <c r="AZ54" s="186"/>
      <c r="BA54" s="180"/>
      <c r="BB54" s="192"/>
      <c r="BC54" s="180"/>
      <c r="BD54" s="180"/>
      <c r="BE54" s="192"/>
      <c r="BF54" s="335"/>
      <c r="BG54" s="1">
        <f t="shared" si="2"/>
        <v>51</v>
      </c>
      <c r="BH54" s="127" t="s">
        <v>297</v>
      </c>
      <c r="BI54" s="119" t="s">
        <v>12</v>
      </c>
      <c r="BJ54" s="120">
        <v>152.69999999999999</v>
      </c>
      <c r="BK54" s="128">
        <v>1</v>
      </c>
      <c r="BL54" s="186"/>
      <c r="BM54" s="180"/>
      <c r="BN54" s="175"/>
      <c r="BO54" s="175"/>
      <c r="BP54" s="192"/>
      <c r="BQ54" s="186"/>
      <c r="BR54" s="192"/>
      <c r="BS54" s="180"/>
      <c r="BT54" s="192"/>
      <c r="BU54" s="180"/>
      <c r="BV54" s="316"/>
    </row>
    <row r="55" spans="1:74">
      <c r="A55" s="1">
        <f t="shared" si="0"/>
        <v>52</v>
      </c>
      <c r="B55" s="127" t="s">
        <v>198</v>
      </c>
      <c r="C55" s="119" t="s">
        <v>12</v>
      </c>
      <c r="D55" s="120">
        <v>152.5</v>
      </c>
      <c r="E55" s="128">
        <v>1</v>
      </c>
      <c r="F55" s="162"/>
      <c r="G55" s="174">
        <v>142.5</v>
      </c>
      <c r="H55" s="175"/>
      <c r="I55" s="175"/>
      <c r="J55" s="180"/>
      <c r="K55" s="186"/>
      <c r="L55" s="192"/>
      <c r="M55" s="175"/>
      <c r="N55" s="180"/>
      <c r="O55" s="186"/>
      <c r="P55" s="180"/>
      <c r="Q55" s="192"/>
      <c r="R55" s="192"/>
      <c r="S55" s="192"/>
      <c r="T55" s="186"/>
      <c r="U55" s="180"/>
      <c r="V55" s="180"/>
      <c r="W55" s="180"/>
      <c r="X55" s="192"/>
      <c r="Y55" s="192"/>
      <c r="Z55" s="192"/>
      <c r="AA55" s="192"/>
      <c r="AB55" s="180"/>
      <c r="AC55" s="316"/>
      <c r="AD55" s="1">
        <f t="shared" si="1"/>
        <v>52</v>
      </c>
      <c r="AE55" s="127" t="s">
        <v>198</v>
      </c>
      <c r="AF55" s="119" t="s">
        <v>12</v>
      </c>
      <c r="AG55" s="120">
        <v>152.5</v>
      </c>
      <c r="AH55" s="128">
        <v>1</v>
      </c>
      <c r="AI55" s="180"/>
      <c r="AJ55" s="192"/>
      <c r="AK55" s="186"/>
      <c r="AL55" s="180"/>
      <c r="AM55" s="180"/>
      <c r="AN55" s="180"/>
      <c r="AO55" s="180"/>
      <c r="AP55" s="192"/>
      <c r="AQ55" s="293"/>
      <c r="AR55" s="180"/>
      <c r="AS55" s="180"/>
      <c r="AT55" s="192"/>
      <c r="AU55" s="180"/>
      <c r="AV55" s="192"/>
      <c r="AW55" s="186"/>
      <c r="AX55" s="302"/>
      <c r="AY55" s="180"/>
      <c r="AZ55" s="186"/>
      <c r="BA55" s="180"/>
      <c r="BB55" s="192"/>
      <c r="BC55" s="180"/>
      <c r="BD55" s="180"/>
      <c r="BE55" s="192"/>
      <c r="BF55" s="335"/>
      <c r="BG55" s="1">
        <f t="shared" si="2"/>
        <v>52</v>
      </c>
      <c r="BH55" s="127" t="s">
        <v>198</v>
      </c>
      <c r="BI55" s="119" t="s">
        <v>12</v>
      </c>
      <c r="BJ55" s="120">
        <v>152.5</v>
      </c>
      <c r="BK55" s="128">
        <v>1</v>
      </c>
      <c r="BL55" s="186"/>
      <c r="BM55" s="180"/>
      <c r="BN55" s="175"/>
      <c r="BO55" s="175"/>
      <c r="BP55" s="192"/>
      <c r="BQ55" s="186"/>
      <c r="BR55" s="192"/>
      <c r="BS55" s="180"/>
      <c r="BT55" s="192"/>
      <c r="BU55" s="180"/>
      <c r="BV55" s="316"/>
    </row>
    <row r="56" spans="1:74">
      <c r="A56" s="1">
        <f t="shared" si="0"/>
        <v>53</v>
      </c>
      <c r="B56" s="127" t="s">
        <v>254</v>
      </c>
      <c r="C56" s="119" t="s">
        <v>18</v>
      </c>
      <c r="D56" s="120">
        <v>119.94186046511628</v>
      </c>
      <c r="E56" s="128">
        <v>1</v>
      </c>
      <c r="F56" s="162"/>
      <c r="G56" s="175"/>
      <c r="H56" s="175"/>
      <c r="I56" s="175"/>
      <c r="J56" s="180"/>
      <c r="K56" s="186"/>
      <c r="L56" s="192"/>
      <c r="M56" s="175"/>
      <c r="N56" s="180"/>
      <c r="O56" s="186"/>
      <c r="P56" s="180"/>
      <c r="Q56" s="193">
        <v>109.94186046511628</v>
      </c>
      <c r="R56" s="192"/>
      <c r="S56" s="192"/>
      <c r="T56" s="186"/>
      <c r="U56" s="180"/>
      <c r="V56" s="180"/>
      <c r="W56" s="180"/>
      <c r="X56" s="192"/>
      <c r="Y56" s="192"/>
      <c r="Z56" s="192"/>
      <c r="AA56" s="192"/>
      <c r="AB56" s="180"/>
      <c r="AC56" s="316"/>
      <c r="AD56" s="1">
        <f t="shared" si="1"/>
        <v>53</v>
      </c>
      <c r="AE56" s="127" t="s">
        <v>254</v>
      </c>
      <c r="AF56" s="119" t="s">
        <v>18</v>
      </c>
      <c r="AG56" s="120">
        <v>119.94186046511628</v>
      </c>
      <c r="AH56" s="128">
        <v>1</v>
      </c>
      <c r="AI56" s="180"/>
      <c r="AJ56" s="192"/>
      <c r="AK56" s="186"/>
      <c r="AL56" s="180"/>
      <c r="AM56" s="180"/>
      <c r="AN56" s="180"/>
      <c r="AO56" s="180"/>
      <c r="AP56" s="192"/>
      <c r="AQ56" s="293"/>
      <c r="AR56" s="180"/>
      <c r="AS56" s="180"/>
      <c r="AT56" s="192"/>
      <c r="AU56" s="180"/>
      <c r="AV56" s="192"/>
      <c r="AW56" s="186"/>
      <c r="AX56" s="302"/>
      <c r="AY56" s="180"/>
      <c r="AZ56" s="186"/>
      <c r="BA56" s="180"/>
      <c r="BB56" s="192"/>
      <c r="BC56" s="180"/>
      <c r="BD56" s="180"/>
      <c r="BE56" s="192"/>
      <c r="BF56" s="335"/>
      <c r="BG56" s="1">
        <f t="shared" si="2"/>
        <v>53</v>
      </c>
      <c r="BH56" s="127" t="s">
        <v>254</v>
      </c>
      <c r="BI56" s="119" t="s">
        <v>18</v>
      </c>
      <c r="BJ56" s="120">
        <v>119.94186046511628</v>
      </c>
      <c r="BK56" s="128">
        <v>1</v>
      </c>
      <c r="BL56" s="186"/>
      <c r="BM56" s="180"/>
      <c r="BN56" s="175"/>
      <c r="BO56" s="175"/>
      <c r="BP56" s="192"/>
      <c r="BQ56" s="186"/>
      <c r="BR56" s="192"/>
      <c r="BS56" s="180"/>
      <c r="BT56" s="192"/>
      <c r="BU56" s="180"/>
      <c r="BV56" s="316"/>
    </row>
    <row r="57" spans="1:74">
      <c r="A57" s="1">
        <f t="shared" si="0"/>
        <v>54</v>
      </c>
      <c r="B57" s="127" t="s">
        <v>320</v>
      </c>
      <c r="C57" s="119" t="s">
        <v>13</v>
      </c>
      <c r="D57" s="120">
        <v>101.22871719220603</v>
      </c>
      <c r="E57" s="128">
        <v>1</v>
      </c>
      <c r="F57" s="162"/>
      <c r="G57" s="175"/>
      <c r="H57" s="175"/>
      <c r="I57" s="175"/>
      <c r="J57" s="180"/>
      <c r="K57" s="186"/>
      <c r="L57" s="192"/>
      <c r="M57" s="175"/>
      <c r="N57" s="180"/>
      <c r="O57" s="186"/>
      <c r="P57" s="180"/>
      <c r="Q57" s="192"/>
      <c r="R57" s="192"/>
      <c r="S57" s="192"/>
      <c r="T57" s="186"/>
      <c r="U57" s="180"/>
      <c r="V57" s="180"/>
      <c r="W57" s="180"/>
      <c r="X57" s="192"/>
      <c r="Y57" s="192"/>
      <c r="Z57" s="192"/>
      <c r="AA57" s="192"/>
      <c r="AB57" s="180"/>
      <c r="AC57" s="316"/>
      <c r="AD57" s="1">
        <f t="shared" si="1"/>
        <v>54</v>
      </c>
      <c r="AE57" s="127" t="s">
        <v>320</v>
      </c>
      <c r="AF57" s="119" t="s">
        <v>13</v>
      </c>
      <c r="AG57" s="120">
        <v>101.22871719220603</v>
      </c>
      <c r="AH57" s="128">
        <v>1</v>
      </c>
      <c r="AI57" s="180"/>
      <c r="AJ57" s="192"/>
      <c r="AK57" s="186"/>
      <c r="AL57" s="180"/>
      <c r="AM57" s="180"/>
      <c r="AN57" s="180"/>
      <c r="AO57" s="180"/>
      <c r="AP57" s="192"/>
      <c r="AQ57" s="292">
        <v>110.34482758620689</v>
      </c>
      <c r="AR57" s="180"/>
      <c r="AS57" s="180"/>
      <c r="AT57" s="192"/>
      <c r="AU57" s="180"/>
      <c r="AV57" s="192"/>
      <c r="AW57" s="186"/>
      <c r="AX57" s="302"/>
      <c r="AY57" s="180"/>
      <c r="AZ57" s="186"/>
      <c r="BA57" s="180"/>
      <c r="BB57" s="192"/>
      <c r="BC57" s="180"/>
      <c r="BD57" s="180"/>
      <c r="BE57" s="192"/>
      <c r="BF57" s="336">
        <v>25.711475812895692</v>
      </c>
      <c r="BG57" s="1">
        <f t="shared" si="2"/>
        <v>54</v>
      </c>
      <c r="BH57" s="127" t="s">
        <v>320</v>
      </c>
      <c r="BI57" s="119" t="s">
        <v>13</v>
      </c>
      <c r="BJ57" s="120">
        <v>101.22871719220603</v>
      </c>
      <c r="BK57" s="128">
        <v>1</v>
      </c>
      <c r="BL57" s="186"/>
      <c r="BM57" s="180"/>
      <c r="BN57" s="175"/>
      <c r="BO57" s="175"/>
      <c r="BP57" s="192"/>
      <c r="BQ57" s="186"/>
      <c r="BR57" s="192"/>
      <c r="BS57" s="180"/>
      <c r="BT57" s="192"/>
      <c r="BU57" s="180"/>
      <c r="BV57" s="316"/>
    </row>
    <row r="58" spans="1:74">
      <c r="A58" s="1">
        <f t="shared" si="0"/>
        <v>55</v>
      </c>
      <c r="B58" s="127" t="s">
        <v>209</v>
      </c>
      <c r="C58" s="119" t="s">
        <v>11</v>
      </c>
      <c r="D58" s="120">
        <v>65.172413793103445</v>
      </c>
      <c r="E58" s="128">
        <v>1</v>
      </c>
      <c r="F58" s="162"/>
      <c r="G58" s="237">
        <v>0</v>
      </c>
      <c r="H58" s="175"/>
      <c r="I58" s="175"/>
      <c r="J58" s="180"/>
      <c r="K58" s="186"/>
      <c r="L58" s="192"/>
      <c r="M58" s="175"/>
      <c r="N58" s="180"/>
      <c r="O58" s="186"/>
      <c r="P58" s="180"/>
      <c r="Q58" s="192"/>
      <c r="R58" s="192"/>
      <c r="S58" s="192"/>
      <c r="T58" s="186"/>
      <c r="U58" s="180"/>
      <c r="V58" s="180"/>
      <c r="W58" s="180"/>
      <c r="X58" s="192"/>
      <c r="Y58" s="192"/>
      <c r="Z58" s="192"/>
      <c r="AA58" s="192"/>
      <c r="AB58" s="180"/>
      <c r="AC58" s="316"/>
      <c r="AD58" s="1">
        <f t="shared" si="1"/>
        <v>55</v>
      </c>
      <c r="AE58" s="127" t="s">
        <v>209</v>
      </c>
      <c r="AF58" s="119" t="s">
        <v>11</v>
      </c>
      <c r="AG58" s="120">
        <v>65.172413793103445</v>
      </c>
      <c r="AH58" s="128">
        <v>1</v>
      </c>
      <c r="AI58" s="180"/>
      <c r="AJ58" s="192"/>
      <c r="AK58" s="186"/>
      <c r="AL58" s="180"/>
      <c r="AM58" s="180"/>
      <c r="AN58" s="180"/>
      <c r="AO58" s="180"/>
      <c r="AP58" s="192"/>
      <c r="AQ58" s="292">
        <v>103.44827586206897</v>
      </c>
      <c r="AR58" s="180"/>
      <c r="AS58" s="180"/>
      <c r="AT58" s="192"/>
      <c r="AU58" s="180"/>
      <c r="AV58" s="192"/>
      <c r="AW58" s="186"/>
      <c r="AX58" s="302"/>
      <c r="AY58" s="180"/>
      <c r="AZ58" s="186"/>
      <c r="BA58" s="180"/>
      <c r="BB58" s="192"/>
      <c r="BC58" s="180"/>
      <c r="BD58" s="180"/>
      <c r="BE58" s="192"/>
      <c r="BF58" s="335"/>
      <c r="BG58" s="1">
        <f t="shared" si="2"/>
        <v>55</v>
      </c>
      <c r="BH58" s="127" t="s">
        <v>209</v>
      </c>
      <c r="BI58" s="119" t="s">
        <v>11</v>
      </c>
      <c r="BJ58" s="120">
        <v>65.172413793103445</v>
      </c>
      <c r="BK58" s="128">
        <v>1</v>
      </c>
      <c r="BL58" s="186"/>
      <c r="BM58" s="180"/>
      <c r="BN58" s="175"/>
      <c r="BO58" s="175"/>
      <c r="BP58" s="192"/>
      <c r="BQ58" s="186"/>
      <c r="BR58" s="192"/>
      <c r="BS58" s="180"/>
      <c r="BT58" s="192"/>
      <c r="BU58" s="180"/>
      <c r="BV58" s="316"/>
    </row>
    <row r="59" spans="1:74">
      <c r="A59" s="1">
        <f t="shared" si="0"/>
        <v>56</v>
      </c>
      <c r="B59" s="127" t="s">
        <v>206</v>
      </c>
      <c r="C59" s="119" t="s">
        <v>14</v>
      </c>
      <c r="D59" s="120">
        <v>64.72527472527473</v>
      </c>
      <c r="E59" s="128">
        <v>1</v>
      </c>
      <c r="F59" s="162"/>
      <c r="G59" s="174">
        <v>54.72527472527473</v>
      </c>
      <c r="H59" s="175"/>
      <c r="I59" s="175"/>
      <c r="J59" s="180"/>
      <c r="K59" s="186"/>
      <c r="L59" s="192"/>
      <c r="M59" s="175"/>
      <c r="N59" s="180"/>
      <c r="O59" s="186"/>
      <c r="P59" s="180"/>
      <c r="Q59" s="192"/>
      <c r="R59" s="192"/>
      <c r="S59" s="192"/>
      <c r="T59" s="186"/>
      <c r="U59" s="180"/>
      <c r="V59" s="180"/>
      <c r="W59" s="180"/>
      <c r="X59" s="192"/>
      <c r="Y59" s="192"/>
      <c r="Z59" s="192"/>
      <c r="AA59" s="192"/>
      <c r="AB59" s="180"/>
      <c r="AC59" s="316"/>
      <c r="AD59" s="1">
        <f t="shared" si="1"/>
        <v>56</v>
      </c>
      <c r="AE59" s="127" t="s">
        <v>206</v>
      </c>
      <c r="AF59" s="119" t="s">
        <v>14</v>
      </c>
      <c r="AG59" s="120">
        <v>64.72527472527473</v>
      </c>
      <c r="AH59" s="128">
        <v>1</v>
      </c>
      <c r="AI59" s="180"/>
      <c r="AJ59" s="192"/>
      <c r="AK59" s="186"/>
      <c r="AL59" s="180"/>
      <c r="AM59" s="180"/>
      <c r="AN59" s="180"/>
      <c r="AO59" s="180"/>
      <c r="AP59" s="192"/>
      <c r="AQ59" s="293"/>
      <c r="AR59" s="180"/>
      <c r="AS59" s="180"/>
      <c r="AT59" s="192"/>
      <c r="AU59" s="180"/>
      <c r="AV59" s="192"/>
      <c r="AW59" s="186"/>
      <c r="AX59" s="302"/>
      <c r="AY59" s="180"/>
      <c r="AZ59" s="186"/>
      <c r="BA59" s="180"/>
      <c r="BB59" s="192"/>
      <c r="BC59" s="180"/>
      <c r="BD59" s="180"/>
      <c r="BE59" s="192"/>
      <c r="BF59" s="335"/>
      <c r="BG59" s="1">
        <f t="shared" si="2"/>
        <v>56</v>
      </c>
      <c r="BH59" s="127" t="s">
        <v>206</v>
      </c>
      <c r="BI59" s="119" t="s">
        <v>14</v>
      </c>
      <c r="BJ59" s="120">
        <v>64.72527472527473</v>
      </c>
      <c r="BK59" s="128">
        <v>1</v>
      </c>
      <c r="BL59" s="186"/>
      <c r="BM59" s="180"/>
      <c r="BN59" s="175"/>
      <c r="BO59" s="175"/>
      <c r="BP59" s="192"/>
      <c r="BQ59" s="186"/>
      <c r="BR59" s="192"/>
      <c r="BS59" s="180"/>
      <c r="BT59" s="192"/>
      <c r="BU59" s="180"/>
      <c r="BV59" s="316"/>
    </row>
    <row r="60" spans="1:74" ht="13.5" thickBot="1">
      <c r="A60" s="1">
        <f t="shared" si="0"/>
        <v>57</v>
      </c>
      <c r="B60" s="129" t="s">
        <v>337</v>
      </c>
      <c r="C60" s="130" t="s">
        <v>16</v>
      </c>
      <c r="D60" s="131">
        <v>50</v>
      </c>
      <c r="E60" s="132">
        <v>1</v>
      </c>
      <c r="F60" s="164"/>
      <c r="G60" s="178"/>
      <c r="H60" s="178"/>
      <c r="I60" s="178"/>
      <c r="J60" s="183"/>
      <c r="K60" s="189"/>
      <c r="L60" s="196"/>
      <c r="M60" s="178"/>
      <c r="N60" s="183"/>
      <c r="O60" s="189"/>
      <c r="P60" s="183"/>
      <c r="Q60" s="196"/>
      <c r="R60" s="196"/>
      <c r="S60" s="196"/>
      <c r="T60" s="189"/>
      <c r="U60" s="183"/>
      <c r="V60" s="183"/>
      <c r="W60" s="183"/>
      <c r="X60" s="196"/>
      <c r="Y60" s="196"/>
      <c r="Z60" s="196"/>
      <c r="AA60" s="196"/>
      <c r="AB60" s="183"/>
      <c r="AC60" s="317"/>
      <c r="AD60" s="1">
        <f t="shared" si="1"/>
        <v>57</v>
      </c>
      <c r="AE60" s="129" t="s">
        <v>337</v>
      </c>
      <c r="AF60" s="130" t="s">
        <v>16</v>
      </c>
      <c r="AG60" s="131">
        <v>50</v>
      </c>
      <c r="AH60" s="132">
        <v>1</v>
      </c>
      <c r="AI60" s="183"/>
      <c r="AJ60" s="196"/>
      <c r="AK60" s="189"/>
      <c r="AL60" s="183"/>
      <c r="AM60" s="183"/>
      <c r="AN60" s="183"/>
      <c r="AO60" s="183"/>
      <c r="AP60" s="196"/>
      <c r="AQ60" s="296"/>
      <c r="AR60" s="183"/>
      <c r="AS60" s="183"/>
      <c r="AT60" s="196"/>
      <c r="AU60" s="183"/>
      <c r="AV60" s="196"/>
      <c r="AW60" s="189"/>
      <c r="AX60" s="306">
        <v>0</v>
      </c>
      <c r="AY60" s="183"/>
      <c r="AZ60" s="189"/>
      <c r="BA60" s="183"/>
      <c r="BB60" s="196"/>
      <c r="BC60" s="183"/>
      <c r="BD60" s="183"/>
      <c r="BE60" s="196"/>
      <c r="BF60" s="338"/>
      <c r="BG60" s="1">
        <f t="shared" si="2"/>
        <v>57</v>
      </c>
      <c r="BH60" s="129" t="s">
        <v>337</v>
      </c>
      <c r="BI60" s="130" t="s">
        <v>16</v>
      </c>
      <c r="BJ60" s="131">
        <v>50</v>
      </c>
      <c r="BK60" s="132">
        <v>1</v>
      </c>
      <c r="BL60" s="189"/>
      <c r="BM60" s="183"/>
      <c r="BN60" s="178"/>
      <c r="BO60" s="178"/>
      <c r="BP60" s="196"/>
      <c r="BQ60" s="189"/>
      <c r="BR60" s="196"/>
      <c r="BS60" s="183"/>
      <c r="BT60" s="196"/>
      <c r="BU60" s="183"/>
      <c r="BV60" s="317"/>
    </row>
    <row r="61" spans="1:74" ht="13.5" thickBot="1">
      <c r="B61" s="133" t="s">
        <v>139</v>
      </c>
      <c r="C61" s="134"/>
      <c r="D61" s="135">
        <v>337</v>
      </c>
      <c r="E61" s="136">
        <v>59</v>
      </c>
      <c r="F61" s="165">
        <f t="shared" ref="F61:AC61" si="3">COUNT(F3:F60)</f>
        <v>3</v>
      </c>
      <c r="G61" s="173">
        <f t="shared" si="3"/>
        <v>14</v>
      </c>
      <c r="H61" s="173">
        <f t="shared" si="3"/>
        <v>1</v>
      </c>
      <c r="I61" s="173">
        <f t="shared" si="3"/>
        <v>4</v>
      </c>
      <c r="J61" s="184">
        <f t="shared" si="3"/>
        <v>1</v>
      </c>
      <c r="K61" s="190">
        <f t="shared" si="3"/>
        <v>5</v>
      </c>
      <c r="L61" s="191">
        <f t="shared" si="3"/>
        <v>2</v>
      </c>
      <c r="M61" s="173">
        <f t="shared" si="3"/>
        <v>1</v>
      </c>
      <c r="N61" s="184">
        <f t="shared" si="3"/>
        <v>6</v>
      </c>
      <c r="O61" s="190">
        <f t="shared" si="3"/>
        <v>5</v>
      </c>
      <c r="P61" s="184">
        <f t="shared" si="3"/>
        <v>2</v>
      </c>
      <c r="Q61" s="191">
        <f t="shared" si="3"/>
        <v>24</v>
      </c>
      <c r="R61" s="191">
        <f t="shared" si="3"/>
        <v>5</v>
      </c>
      <c r="S61" s="191">
        <f t="shared" si="3"/>
        <v>5</v>
      </c>
      <c r="T61" s="190">
        <f t="shared" si="3"/>
        <v>1</v>
      </c>
      <c r="U61" s="184">
        <f t="shared" si="3"/>
        <v>1</v>
      </c>
      <c r="V61" s="184">
        <f t="shared" si="3"/>
        <v>7</v>
      </c>
      <c r="W61" s="184">
        <f t="shared" si="3"/>
        <v>1</v>
      </c>
      <c r="X61" s="191">
        <f t="shared" si="3"/>
        <v>6</v>
      </c>
      <c r="Y61" s="191">
        <f t="shared" si="3"/>
        <v>6</v>
      </c>
      <c r="Z61" s="191">
        <f t="shared" si="3"/>
        <v>6</v>
      </c>
      <c r="AA61" s="191">
        <f t="shared" si="3"/>
        <v>6</v>
      </c>
      <c r="AB61" s="184">
        <f t="shared" si="3"/>
        <v>19</v>
      </c>
      <c r="AC61" s="318">
        <f t="shared" si="3"/>
        <v>1</v>
      </c>
      <c r="AE61" s="133" t="s">
        <v>139</v>
      </c>
      <c r="AF61" s="134"/>
      <c r="AG61" s="135">
        <v>337</v>
      </c>
      <c r="AH61" s="136">
        <v>59</v>
      </c>
      <c r="AI61" s="184">
        <f t="shared" ref="AI61:BF61" si="4">COUNT(AI3:AI60)</f>
        <v>17</v>
      </c>
      <c r="AJ61" s="191">
        <f t="shared" si="4"/>
        <v>2</v>
      </c>
      <c r="AK61" s="190">
        <f t="shared" si="4"/>
        <v>1</v>
      </c>
      <c r="AL61" s="184">
        <f t="shared" si="4"/>
        <v>17</v>
      </c>
      <c r="AM61" s="184">
        <f t="shared" si="4"/>
        <v>1</v>
      </c>
      <c r="AN61" s="184">
        <f t="shared" si="4"/>
        <v>1</v>
      </c>
      <c r="AO61" s="184">
        <f t="shared" si="4"/>
        <v>25</v>
      </c>
      <c r="AP61" s="191">
        <f t="shared" si="4"/>
        <v>1</v>
      </c>
      <c r="AQ61" s="297">
        <f t="shared" si="4"/>
        <v>32</v>
      </c>
      <c r="AR61" s="184">
        <f t="shared" si="4"/>
        <v>5</v>
      </c>
      <c r="AS61" s="184">
        <f t="shared" si="4"/>
        <v>3</v>
      </c>
      <c r="AT61" s="191">
        <f t="shared" si="4"/>
        <v>5</v>
      </c>
      <c r="AU61" s="184">
        <f t="shared" si="4"/>
        <v>2</v>
      </c>
      <c r="AV61" s="191">
        <f t="shared" si="4"/>
        <v>8</v>
      </c>
      <c r="AW61" s="190">
        <f t="shared" si="4"/>
        <v>1</v>
      </c>
      <c r="AX61" s="307">
        <f t="shared" si="4"/>
        <v>3</v>
      </c>
      <c r="AY61" s="184">
        <f t="shared" si="4"/>
        <v>3</v>
      </c>
      <c r="AZ61" s="190">
        <f t="shared" si="4"/>
        <v>13</v>
      </c>
      <c r="BA61" s="184">
        <f t="shared" si="4"/>
        <v>3</v>
      </c>
      <c r="BB61" s="191">
        <f t="shared" si="4"/>
        <v>2</v>
      </c>
      <c r="BC61" s="184">
        <f t="shared" si="4"/>
        <v>9</v>
      </c>
      <c r="BD61" s="184">
        <f t="shared" si="4"/>
        <v>6</v>
      </c>
      <c r="BE61" s="191">
        <f t="shared" si="4"/>
        <v>1</v>
      </c>
      <c r="BF61" s="339">
        <f t="shared" si="4"/>
        <v>9</v>
      </c>
      <c r="BH61" s="133" t="s">
        <v>139</v>
      </c>
      <c r="BI61" s="134"/>
      <c r="BJ61" s="135">
        <v>337</v>
      </c>
      <c r="BK61" s="136">
        <v>59</v>
      </c>
      <c r="BL61" s="190">
        <f t="shared" ref="BL61:BV61" si="5">COUNT(BL3:BL60)</f>
        <v>1</v>
      </c>
      <c r="BM61" s="184">
        <f t="shared" si="5"/>
        <v>2</v>
      </c>
      <c r="BN61" s="173">
        <f t="shared" si="5"/>
        <v>2</v>
      </c>
      <c r="BO61" s="173">
        <f t="shared" si="5"/>
        <v>2</v>
      </c>
      <c r="BP61" s="191">
        <f t="shared" si="5"/>
        <v>1</v>
      </c>
      <c r="BQ61" s="190">
        <f t="shared" si="5"/>
        <v>1</v>
      </c>
      <c r="BR61" s="191">
        <f t="shared" si="5"/>
        <v>4</v>
      </c>
      <c r="BS61" s="184">
        <f t="shared" si="5"/>
        <v>9</v>
      </c>
      <c r="BT61" s="191">
        <f t="shared" si="5"/>
        <v>1</v>
      </c>
      <c r="BU61" s="184">
        <f t="shared" si="5"/>
        <v>11</v>
      </c>
      <c r="BV61" s="318">
        <f t="shared" si="5"/>
        <v>1</v>
      </c>
    </row>
  </sheetData>
  <phoneticPr fontId="2" type="noConversion"/>
  <pageMargins left="0.75" right="0.75" top="1" bottom="1" header="0.5" footer="0.5"/>
  <pageSetup paperSize="9" scale="92" orientation="portrait" horizontalDpi="300" verticalDpi="300" r:id="rId1"/>
  <headerFooter alignWithMargins="0"/>
  <legacyDrawing r:id="rId2"/>
</worksheet>
</file>

<file path=xl/worksheets/sheet62.xml><?xml version="1.0" encoding="utf-8"?>
<worksheet xmlns="http://schemas.openxmlformats.org/spreadsheetml/2006/main" xmlns:r="http://schemas.openxmlformats.org/officeDocument/2006/relationships">
  <sheetPr codeName="Sheet7" enableFormatConditionsCalculation="0">
    <tabColor indexed="52"/>
    <pageSetUpPr fitToPage="1"/>
  </sheetPr>
  <dimension ref="A1:BV61"/>
  <sheetViews>
    <sheetView workbookViewId="0">
      <pane ySplit="3" topLeftCell="A4" activePane="bottomLeft" state="frozenSplit"/>
      <selection pane="bottomLeft"/>
    </sheetView>
  </sheetViews>
  <sheetFormatPr defaultColWidth="3.85546875" defaultRowHeight="12.75"/>
  <cols>
    <col min="1" max="1" width="4" style="1" customWidth="1"/>
    <col min="2" max="2" width="9.42578125" customWidth="1"/>
    <col min="3" max="3" width="4.42578125" style="114" bestFit="1" customWidth="1"/>
    <col min="4" max="4" width="5.140625" style="44" customWidth="1"/>
    <col min="5" max="5" width="3.42578125" style="44" customWidth="1"/>
    <col min="6" max="29" width="3.85546875" customWidth="1"/>
    <col min="30" max="30" width="4" style="1" customWidth="1"/>
    <col min="31" max="31" width="9.42578125" customWidth="1"/>
    <col min="32" max="32" width="4.42578125" style="114" bestFit="1" customWidth="1"/>
    <col min="33" max="33" width="5.140625" style="44" customWidth="1"/>
    <col min="34" max="34" width="3.42578125" style="44" customWidth="1"/>
    <col min="35" max="58" width="3.85546875" customWidth="1"/>
    <col min="59" max="59" width="4" style="1" customWidth="1"/>
    <col min="60" max="60" width="9.42578125" customWidth="1"/>
    <col min="61" max="61" width="4.42578125" style="114" bestFit="1" customWidth="1"/>
    <col min="62" max="62" width="5.140625" style="44" customWidth="1"/>
    <col min="63" max="63" width="3.42578125" style="44" customWidth="1"/>
  </cols>
  <sheetData>
    <row r="1" spans="1:74">
      <c r="B1" s="1"/>
      <c r="C1" s="1"/>
      <c r="D1" s="1"/>
      <c r="E1" s="1"/>
      <c r="AE1" s="1"/>
      <c r="AF1" s="1"/>
      <c r="AG1" s="1"/>
      <c r="AH1" s="1"/>
      <c r="BH1" s="1"/>
      <c r="BI1" s="1"/>
      <c r="BJ1" s="1"/>
      <c r="BK1" s="1"/>
    </row>
    <row r="2" spans="1:74" ht="6" customHeight="1" thickBot="1">
      <c r="B2" s="1"/>
      <c r="C2" s="1"/>
      <c r="D2" s="1"/>
      <c r="E2" s="1"/>
      <c r="AE2" s="1"/>
      <c r="AF2" s="1"/>
      <c r="AG2" s="1"/>
      <c r="AH2" s="1"/>
      <c r="BH2" s="1"/>
      <c r="BI2" s="1"/>
      <c r="BJ2" s="1"/>
      <c r="BK2" s="1"/>
    </row>
    <row r="3" spans="1:74" s="3" customFormat="1" ht="36.75" customHeight="1" thickBot="1">
      <c r="A3" s="42"/>
      <c r="B3" s="122" t="s">
        <v>1</v>
      </c>
      <c r="C3" s="123" t="s">
        <v>26</v>
      </c>
      <c r="D3" s="123" t="s">
        <v>138</v>
      </c>
      <c r="E3" s="124" t="s">
        <v>143</v>
      </c>
      <c r="F3" s="163" t="s">
        <v>195</v>
      </c>
      <c r="G3" s="176" t="s">
        <v>197</v>
      </c>
      <c r="H3" s="176" t="s">
        <v>211</v>
      </c>
      <c r="I3" s="176" t="s">
        <v>215</v>
      </c>
      <c r="J3" s="182" t="s">
        <v>223</v>
      </c>
      <c r="K3" s="188" t="s">
        <v>216</v>
      </c>
      <c r="L3" s="195" t="s">
        <v>225</v>
      </c>
      <c r="M3" s="176" t="s">
        <v>226</v>
      </c>
      <c r="N3" s="182" t="s">
        <v>230</v>
      </c>
      <c r="O3" s="188" t="s">
        <v>235</v>
      </c>
      <c r="P3" s="182" t="s">
        <v>239</v>
      </c>
      <c r="Q3" s="195" t="s">
        <v>243</v>
      </c>
      <c r="R3" s="195" t="s">
        <v>263</v>
      </c>
      <c r="S3" s="195" t="s">
        <v>264</v>
      </c>
      <c r="T3" s="188" t="s">
        <v>273</v>
      </c>
      <c r="U3" s="182" t="s">
        <v>270</v>
      </c>
      <c r="V3" s="182" t="s">
        <v>276</v>
      </c>
      <c r="W3" s="182" t="s">
        <v>278</v>
      </c>
      <c r="X3" s="195" t="s">
        <v>281</v>
      </c>
      <c r="Y3" s="195" t="s">
        <v>282</v>
      </c>
      <c r="Z3" s="195" t="s">
        <v>283</v>
      </c>
      <c r="AA3" s="195" t="s">
        <v>284</v>
      </c>
      <c r="AB3" s="182" t="s">
        <v>287</v>
      </c>
      <c r="AC3" s="314" t="s">
        <v>375</v>
      </c>
      <c r="AD3" s="42"/>
      <c r="AE3" s="122" t="s">
        <v>1</v>
      </c>
      <c r="AF3" s="123" t="s">
        <v>26</v>
      </c>
      <c r="AG3" s="123" t="s">
        <v>138</v>
      </c>
      <c r="AH3" s="124" t="s">
        <v>143</v>
      </c>
      <c r="AI3" s="182" t="s">
        <v>294</v>
      </c>
      <c r="AJ3" s="195" t="s">
        <v>295</v>
      </c>
      <c r="AK3" s="188" t="s">
        <v>296</v>
      </c>
      <c r="AL3" s="182" t="s">
        <v>302</v>
      </c>
      <c r="AM3" s="182" t="s">
        <v>306</v>
      </c>
      <c r="AN3" s="182" t="s">
        <v>309</v>
      </c>
      <c r="AO3" s="182" t="s">
        <v>311</v>
      </c>
      <c r="AP3" s="195" t="s">
        <v>314</v>
      </c>
      <c r="AQ3" s="295" t="s">
        <v>319</v>
      </c>
      <c r="AR3" s="182" t="s">
        <v>324</v>
      </c>
      <c r="AS3" s="182" t="s">
        <v>325</v>
      </c>
      <c r="AT3" s="195" t="s">
        <v>326</v>
      </c>
      <c r="AU3" s="182" t="s">
        <v>330</v>
      </c>
      <c r="AV3" s="195" t="s">
        <v>331</v>
      </c>
      <c r="AW3" s="188" t="s">
        <v>333</v>
      </c>
      <c r="AX3" s="305" t="s">
        <v>336</v>
      </c>
      <c r="AY3" s="182" t="s">
        <v>339</v>
      </c>
      <c r="AZ3" s="188" t="s">
        <v>342</v>
      </c>
      <c r="BA3" s="182" t="s">
        <v>346</v>
      </c>
      <c r="BB3" s="195" t="s">
        <v>347</v>
      </c>
      <c r="BC3" s="182" t="s">
        <v>349</v>
      </c>
      <c r="BD3" s="182" t="s">
        <v>354</v>
      </c>
      <c r="BE3" s="195" t="s">
        <v>355</v>
      </c>
      <c r="BF3" s="333" t="s">
        <v>356</v>
      </c>
      <c r="BG3" s="42"/>
      <c r="BH3" s="122" t="s">
        <v>1</v>
      </c>
      <c r="BI3" s="123" t="s">
        <v>26</v>
      </c>
      <c r="BJ3" s="123" t="s">
        <v>138</v>
      </c>
      <c r="BK3" s="124" t="s">
        <v>143</v>
      </c>
      <c r="BL3" s="188" t="s">
        <v>357</v>
      </c>
      <c r="BM3" s="182" t="s">
        <v>358</v>
      </c>
      <c r="BN3" s="176" t="s">
        <v>361</v>
      </c>
      <c r="BO3" s="176" t="s">
        <v>363</v>
      </c>
      <c r="BP3" s="195" t="s">
        <v>366</v>
      </c>
      <c r="BQ3" s="188" t="s">
        <v>376</v>
      </c>
      <c r="BR3" s="195" t="s">
        <v>369</v>
      </c>
      <c r="BS3" s="182" t="s">
        <v>370</v>
      </c>
      <c r="BT3" s="195" t="s">
        <v>377</v>
      </c>
      <c r="BU3" s="182" t="s">
        <v>371</v>
      </c>
      <c r="BV3" s="314" t="s">
        <v>372</v>
      </c>
    </row>
    <row r="4" spans="1:74">
      <c r="A4" s="1">
        <v>1</v>
      </c>
      <c r="B4" s="125" t="s">
        <v>199</v>
      </c>
      <c r="C4" s="118" t="s">
        <v>14</v>
      </c>
      <c r="D4" s="121">
        <v>2770.4585757494597</v>
      </c>
      <c r="E4" s="126">
        <v>19</v>
      </c>
      <c r="F4" s="324"/>
      <c r="G4" s="325">
        <v>10</v>
      </c>
      <c r="H4" s="325">
        <v>10</v>
      </c>
      <c r="I4" s="177"/>
      <c r="J4" s="179"/>
      <c r="K4" s="326">
        <v>452.06481790845305</v>
      </c>
      <c r="L4" s="194">
        <v>212.97805642633227</v>
      </c>
      <c r="M4" s="177"/>
      <c r="N4" s="179"/>
      <c r="O4" s="197"/>
      <c r="P4" s="327">
        <v>18</v>
      </c>
      <c r="Q4" s="198"/>
      <c r="R4" s="198"/>
      <c r="S4" s="198"/>
      <c r="T4" s="197"/>
      <c r="U4" s="179"/>
      <c r="V4" s="327">
        <v>18</v>
      </c>
      <c r="W4" s="179"/>
      <c r="X4" s="240">
        <v>35</v>
      </c>
      <c r="Y4" s="240">
        <v>60</v>
      </c>
      <c r="Z4" s="240">
        <v>35</v>
      </c>
      <c r="AA4" s="194">
        <v>241.30434782608694</v>
      </c>
      <c r="AB4" s="179"/>
      <c r="AC4" s="315"/>
      <c r="AD4" s="1">
        <v>1</v>
      </c>
      <c r="AE4" s="125" t="s">
        <v>199</v>
      </c>
      <c r="AF4" s="118" t="s">
        <v>14</v>
      </c>
      <c r="AG4" s="121">
        <v>2770.4585757494597</v>
      </c>
      <c r="AH4" s="126">
        <v>19</v>
      </c>
      <c r="AI4" s="179"/>
      <c r="AJ4" s="198"/>
      <c r="AK4" s="328">
        <v>30</v>
      </c>
      <c r="AL4" s="179"/>
      <c r="AM4" s="327">
        <v>18</v>
      </c>
      <c r="AN4" s="239">
        <v>427.5</v>
      </c>
      <c r="AO4" s="327">
        <v>18</v>
      </c>
      <c r="AP4" s="198"/>
      <c r="AQ4" s="294">
        <v>174.13793103448273</v>
      </c>
      <c r="AR4" s="179"/>
      <c r="AS4" s="327">
        <v>18</v>
      </c>
      <c r="AT4" s="198"/>
      <c r="AU4" s="179"/>
      <c r="AV4" s="198"/>
      <c r="AW4" s="197"/>
      <c r="AX4" s="304"/>
      <c r="AY4" s="179"/>
      <c r="AZ4" s="197"/>
      <c r="BA4" s="179"/>
      <c r="BB4" s="329">
        <v>10</v>
      </c>
      <c r="BC4" s="179"/>
      <c r="BD4" s="179"/>
      <c r="BE4" s="198"/>
      <c r="BF4" s="334"/>
      <c r="BG4" s="1">
        <v>1</v>
      </c>
      <c r="BH4" s="125" t="s">
        <v>199</v>
      </c>
      <c r="BI4" s="118" t="s">
        <v>14</v>
      </c>
      <c r="BJ4" s="121">
        <v>2770.4585757494597</v>
      </c>
      <c r="BK4" s="126">
        <v>19</v>
      </c>
      <c r="BL4" s="197"/>
      <c r="BM4" s="179"/>
      <c r="BN4" s="330">
        <v>199.36170212765958</v>
      </c>
      <c r="BO4" s="331">
        <v>400.74866310160428</v>
      </c>
      <c r="BP4" s="198"/>
      <c r="BQ4" s="197"/>
      <c r="BR4" s="198"/>
      <c r="BS4" s="179"/>
      <c r="BT4" s="198"/>
      <c r="BU4" s="239">
        <v>382.36305732484078</v>
      </c>
      <c r="BV4" s="315"/>
    </row>
    <row r="5" spans="1:74">
      <c r="A5" s="1">
        <f>A4+1</f>
        <v>2</v>
      </c>
      <c r="B5" s="127" t="s">
        <v>141</v>
      </c>
      <c r="C5" s="119" t="s">
        <v>17</v>
      </c>
      <c r="D5" s="120">
        <v>2767.4133101733569</v>
      </c>
      <c r="E5" s="128">
        <v>15</v>
      </c>
      <c r="F5" s="312">
        <v>10</v>
      </c>
      <c r="G5" s="319">
        <v>60</v>
      </c>
      <c r="H5" s="175"/>
      <c r="I5" s="175"/>
      <c r="J5" s="180"/>
      <c r="K5" s="186"/>
      <c r="L5" s="192"/>
      <c r="M5" s="175"/>
      <c r="N5" s="180"/>
      <c r="O5" s="186"/>
      <c r="P5" s="180"/>
      <c r="Q5" s="199">
        <v>282.01374207188161</v>
      </c>
      <c r="R5" s="192"/>
      <c r="S5" s="199">
        <v>228.10387065164136</v>
      </c>
      <c r="T5" s="186"/>
      <c r="U5" s="180"/>
      <c r="V5" s="180"/>
      <c r="W5" s="180"/>
      <c r="X5" s="313">
        <v>60</v>
      </c>
      <c r="Y5" s="199">
        <v>223.6904761904762</v>
      </c>
      <c r="Z5" s="313">
        <v>60</v>
      </c>
      <c r="AA5" s="199">
        <v>223.75</v>
      </c>
      <c r="AB5" s="180"/>
      <c r="AC5" s="316"/>
      <c r="AD5" s="1">
        <f>AD4+1</f>
        <v>2</v>
      </c>
      <c r="AE5" s="127" t="s">
        <v>141</v>
      </c>
      <c r="AF5" s="119" t="s">
        <v>17</v>
      </c>
      <c r="AG5" s="120">
        <v>2767.4133101733569</v>
      </c>
      <c r="AH5" s="128">
        <v>15</v>
      </c>
      <c r="AI5" s="308">
        <v>63</v>
      </c>
      <c r="AJ5" s="192"/>
      <c r="AK5" s="186"/>
      <c r="AL5" s="200">
        <v>401.25619834710744</v>
      </c>
      <c r="AM5" s="180"/>
      <c r="AN5" s="180"/>
      <c r="AO5" s="181">
        <v>314.11764705882354</v>
      </c>
      <c r="AP5" s="192"/>
      <c r="AQ5" s="292">
        <v>148.27586206896552</v>
      </c>
      <c r="AR5" s="180"/>
      <c r="AS5" s="180"/>
      <c r="AT5" s="199">
        <v>234.60317460317461</v>
      </c>
      <c r="AU5" s="180"/>
      <c r="AV5" s="313">
        <v>60</v>
      </c>
      <c r="AW5" s="186"/>
      <c r="AX5" s="302"/>
      <c r="AY5" s="180"/>
      <c r="AZ5" s="186"/>
      <c r="BA5" s="180"/>
      <c r="BB5" s="192"/>
      <c r="BC5" s="320">
        <v>335.60233918128654</v>
      </c>
      <c r="BD5" s="180"/>
      <c r="BE5" s="192"/>
      <c r="BF5" s="335"/>
      <c r="BG5" s="1">
        <f>BG4+1</f>
        <v>2</v>
      </c>
      <c r="BH5" s="127" t="s">
        <v>141</v>
      </c>
      <c r="BI5" s="119" t="s">
        <v>17</v>
      </c>
      <c r="BJ5" s="120">
        <v>2767.4133101733569</v>
      </c>
      <c r="BK5" s="128">
        <v>15</v>
      </c>
      <c r="BL5" s="186"/>
      <c r="BM5" s="180"/>
      <c r="BN5" s="175"/>
      <c r="BO5" s="175"/>
      <c r="BP5" s="192"/>
      <c r="BQ5" s="186"/>
      <c r="BR5" s="192"/>
      <c r="BS5" s="180"/>
      <c r="BT5" s="192"/>
      <c r="BU5" s="308">
        <v>63</v>
      </c>
      <c r="BV5" s="316"/>
    </row>
    <row r="6" spans="1:74">
      <c r="A6" s="1">
        <f t="shared" ref="A6:A60" si="0">A5+1</f>
        <v>3</v>
      </c>
      <c r="B6" s="127" t="s">
        <v>245</v>
      </c>
      <c r="C6" s="119" t="s">
        <v>12</v>
      </c>
      <c r="D6" s="120">
        <v>2414.16196819169</v>
      </c>
      <c r="E6" s="128">
        <v>10</v>
      </c>
      <c r="F6" s="162"/>
      <c r="G6" s="175"/>
      <c r="H6" s="175"/>
      <c r="I6" s="175"/>
      <c r="J6" s="180"/>
      <c r="K6" s="186"/>
      <c r="L6" s="192"/>
      <c r="M6" s="175"/>
      <c r="N6" s="180"/>
      <c r="O6" s="186"/>
      <c r="P6" s="180"/>
      <c r="Q6" s="299">
        <v>10</v>
      </c>
      <c r="R6" s="299">
        <v>10</v>
      </c>
      <c r="S6" s="192"/>
      <c r="T6" s="186"/>
      <c r="U6" s="180"/>
      <c r="V6" s="180"/>
      <c r="W6" s="180"/>
      <c r="X6" s="192"/>
      <c r="Y6" s="192"/>
      <c r="Z6" s="192"/>
      <c r="AA6" s="192"/>
      <c r="AB6" s="181">
        <v>343.97288690746973</v>
      </c>
      <c r="AC6" s="316"/>
      <c r="AD6" s="1">
        <f t="shared" ref="AD6:AD60" si="1">AD5+1</f>
        <v>3</v>
      </c>
      <c r="AE6" s="127" t="s">
        <v>245</v>
      </c>
      <c r="AF6" s="119" t="s">
        <v>12</v>
      </c>
      <c r="AG6" s="120">
        <v>2414.16196819169</v>
      </c>
      <c r="AH6" s="128">
        <v>10</v>
      </c>
      <c r="AI6" s="200">
        <v>448.36666666666667</v>
      </c>
      <c r="AJ6" s="192"/>
      <c r="AK6" s="186"/>
      <c r="AL6" s="181">
        <v>360.7342042122101</v>
      </c>
      <c r="AM6" s="180"/>
      <c r="AN6" s="180"/>
      <c r="AO6" s="181">
        <v>350.962214532872</v>
      </c>
      <c r="AP6" s="192"/>
      <c r="AQ6" s="292">
        <v>189.65517241379311</v>
      </c>
      <c r="AR6" s="180"/>
      <c r="AS6" s="180"/>
      <c r="AT6" s="199">
        <v>223.48124615699939</v>
      </c>
      <c r="AU6" s="180"/>
      <c r="AV6" s="313">
        <v>60</v>
      </c>
      <c r="AW6" s="186"/>
      <c r="AX6" s="302"/>
      <c r="AY6" s="180"/>
      <c r="AZ6" s="187">
        <v>30</v>
      </c>
      <c r="BA6" s="180"/>
      <c r="BB6" s="192"/>
      <c r="BC6" s="180"/>
      <c r="BD6" s="180"/>
      <c r="BE6" s="192"/>
      <c r="BF6" s="335"/>
      <c r="BG6" s="1">
        <f t="shared" ref="BG6:BG60" si="2">BG5+1</f>
        <v>3</v>
      </c>
      <c r="BH6" s="127" t="s">
        <v>245</v>
      </c>
      <c r="BI6" s="119" t="s">
        <v>12</v>
      </c>
      <c r="BJ6" s="120">
        <v>2414.16196819169</v>
      </c>
      <c r="BK6" s="128">
        <v>10</v>
      </c>
      <c r="BL6" s="186"/>
      <c r="BM6" s="180"/>
      <c r="BN6" s="175"/>
      <c r="BO6" s="175"/>
      <c r="BP6" s="192"/>
      <c r="BQ6" s="186"/>
      <c r="BR6" s="192"/>
      <c r="BS6" s="180"/>
      <c r="BT6" s="192"/>
      <c r="BU6" s="200">
        <v>386.98957730167922</v>
      </c>
      <c r="BV6" s="316"/>
    </row>
    <row r="7" spans="1:74">
      <c r="A7" s="1">
        <f t="shared" si="0"/>
        <v>4</v>
      </c>
      <c r="B7" s="127" t="s">
        <v>312</v>
      </c>
      <c r="C7" s="119" t="s">
        <v>14</v>
      </c>
      <c r="D7" s="120">
        <v>2131.832277364304</v>
      </c>
      <c r="E7" s="128">
        <v>6</v>
      </c>
      <c r="F7" s="162"/>
      <c r="G7" s="175"/>
      <c r="H7" s="175"/>
      <c r="I7" s="175"/>
      <c r="J7" s="180"/>
      <c r="K7" s="186"/>
      <c r="L7" s="192"/>
      <c r="M7" s="175"/>
      <c r="N7" s="180"/>
      <c r="O7" s="186"/>
      <c r="P7" s="180"/>
      <c r="Q7" s="192"/>
      <c r="R7" s="192"/>
      <c r="S7" s="192"/>
      <c r="T7" s="186"/>
      <c r="U7" s="180"/>
      <c r="V7" s="180"/>
      <c r="W7" s="180"/>
      <c r="X7" s="192"/>
      <c r="Y7" s="192"/>
      <c r="Z7" s="192"/>
      <c r="AA7" s="192"/>
      <c r="AB7" s="180"/>
      <c r="AC7" s="316"/>
      <c r="AD7" s="1">
        <f t="shared" si="1"/>
        <v>4</v>
      </c>
      <c r="AE7" s="127" t="s">
        <v>312</v>
      </c>
      <c r="AF7" s="119" t="s">
        <v>14</v>
      </c>
      <c r="AG7" s="120">
        <v>2131.832277364304</v>
      </c>
      <c r="AH7" s="128">
        <v>6</v>
      </c>
      <c r="AI7" s="180"/>
      <c r="AJ7" s="192"/>
      <c r="AK7" s="186"/>
      <c r="AL7" s="180"/>
      <c r="AM7" s="180"/>
      <c r="AN7" s="180"/>
      <c r="AO7" s="181">
        <v>339.93299012574903</v>
      </c>
      <c r="AP7" s="192"/>
      <c r="AQ7" s="292">
        <v>184.48275862068968</v>
      </c>
      <c r="AR7" s="180"/>
      <c r="AS7" s="180"/>
      <c r="AT7" s="192"/>
      <c r="AU7" s="181">
        <v>316.10807799442898</v>
      </c>
      <c r="AV7" s="192"/>
      <c r="AW7" s="186"/>
      <c r="AX7" s="302"/>
      <c r="AY7" s="181">
        <v>332.3140243902439</v>
      </c>
      <c r="AZ7" s="186"/>
      <c r="BA7" s="200">
        <v>442.75989243180942</v>
      </c>
      <c r="BB7" s="192"/>
      <c r="BC7" s="180"/>
      <c r="BD7" s="180"/>
      <c r="BE7" s="192"/>
      <c r="BF7" s="336">
        <v>188.74420998455994</v>
      </c>
      <c r="BG7" s="1">
        <f t="shared" si="2"/>
        <v>4</v>
      </c>
      <c r="BH7" s="127" t="s">
        <v>312</v>
      </c>
      <c r="BI7" s="119" t="s">
        <v>14</v>
      </c>
      <c r="BJ7" s="120">
        <v>2131.832277364304</v>
      </c>
      <c r="BK7" s="128">
        <v>6</v>
      </c>
      <c r="BL7" s="186"/>
      <c r="BM7" s="180"/>
      <c r="BN7" s="175"/>
      <c r="BO7" s="175"/>
      <c r="BP7" s="192"/>
      <c r="BQ7" s="186"/>
      <c r="BR7" s="192"/>
      <c r="BS7" s="181">
        <v>327.49032381682315</v>
      </c>
      <c r="BT7" s="192"/>
      <c r="BU7" s="180"/>
      <c r="BV7" s="316"/>
    </row>
    <row r="8" spans="1:74">
      <c r="A8" s="1">
        <f t="shared" si="0"/>
        <v>5</v>
      </c>
      <c r="B8" s="127" t="s">
        <v>220</v>
      </c>
      <c r="C8" s="119" t="s">
        <v>13</v>
      </c>
      <c r="D8" s="120">
        <v>1980.4559773763524</v>
      </c>
      <c r="E8" s="128">
        <v>6</v>
      </c>
      <c r="F8" s="162"/>
      <c r="G8" s="175"/>
      <c r="H8" s="175"/>
      <c r="I8" s="175"/>
      <c r="J8" s="180"/>
      <c r="K8" s="187">
        <v>30</v>
      </c>
      <c r="L8" s="192"/>
      <c r="M8" s="175"/>
      <c r="N8" s="180"/>
      <c r="O8" s="185">
        <v>526.99530617517871</v>
      </c>
      <c r="P8" s="180"/>
      <c r="Q8" s="192"/>
      <c r="R8" s="192"/>
      <c r="S8" s="192"/>
      <c r="T8" s="186"/>
      <c r="U8" s="180"/>
      <c r="V8" s="180"/>
      <c r="W8" s="180"/>
      <c r="X8" s="192"/>
      <c r="Y8" s="192"/>
      <c r="Z8" s="192"/>
      <c r="AA8" s="192"/>
      <c r="AB8" s="181">
        <v>321.29624431594902</v>
      </c>
      <c r="AC8" s="316"/>
      <c r="AD8" s="1">
        <f t="shared" si="1"/>
        <v>5</v>
      </c>
      <c r="AE8" s="127" t="s">
        <v>220</v>
      </c>
      <c r="AF8" s="119" t="s">
        <v>13</v>
      </c>
      <c r="AG8" s="120">
        <v>1980.4559773763524</v>
      </c>
      <c r="AH8" s="128">
        <v>6</v>
      </c>
      <c r="AI8" s="238">
        <v>75.971428571428575</v>
      </c>
      <c r="AJ8" s="192"/>
      <c r="AK8" s="186"/>
      <c r="AL8" s="180"/>
      <c r="AM8" s="180"/>
      <c r="AN8" s="180"/>
      <c r="AO8" s="181">
        <v>303.54498269896192</v>
      </c>
      <c r="AP8" s="192"/>
      <c r="AQ8" s="292">
        <v>179.31034482758619</v>
      </c>
      <c r="AR8" s="180"/>
      <c r="AS8" s="180"/>
      <c r="AT8" s="192"/>
      <c r="AU8" s="180"/>
      <c r="AV8" s="192"/>
      <c r="AW8" s="186"/>
      <c r="AX8" s="302"/>
      <c r="AY8" s="180"/>
      <c r="AZ8" s="185">
        <v>543.33767078724782</v>
      </c>
      <c r="BA8" s="180"/>
      <c r="BB8" s="192"/>
      <c r="BC8" s="180"/>
      <c r="BD8" s="180"/>
      <c r="BE8" s="192"/>
      <c r="BF8" s="335"/>
      <c r="BG8" s="1">
        <f t="shared" si="2"/>
        <v>5</v>
      </c>
      <c r="BH8" s="127" t="s">
        <v>220</v>
      </c>
      <c r="BI8" s="119" t="s">
        <v>13</v>
      </c>
      <c r="BJ8" s="120">
        <v>1980.4559773763524</v>
      </c>
      <c r="BK8" s="128">
        <v>6</v>
      </c>
      <c r="BL8" s="186"/>
      <c r="BM8" s="180"/>
      <c r="BN8" s="175"/>
      <c r="BO8" s="175"/>
      <c r="BP8" s="192"/>
      <c r="BQ8" s="186"/>
      <c r="BR8" s="192"/>
      <c r="BS8" s="180"/>
      <c r="BT8" s="192"/>
      <c r="BU8" s="180"/>
      <c r="BV8" s="316"/>
    </row>
    <row r="9" spans="1:74">
      <c r="A9" s="1">
        <f t="shared" si="0"/>
        <v>6</v>
      </c>
      <c r="B9" s="127" t="s">
        <v>217</v>
      </c>
      <c r="C9" s="119" t="s">
        <v>15</v>
      </c>
      <c r="D9" s="120">
        <v>1944.7823283007406</v>
      </c>
      <c r="E9" s="128">
        <v>9</v>
      </c>
      <c r="F9" s="162"/>
      <c r="G9" s="175"/>
      <c r="H9" s="175"/>
      <c r="I9" s="174">
        <v>166.48248465149874</v>
      </c>
      <c r="J9" s="180"/>
      <c r="K9" s="186"/>
      <c r="L9" s="192"/>
      <c r="M9" s="175"/>
      <c r="N9" s="238">
        <v>266.81879016511533</v>
      </c>
      <c r="O9" s="186"/>
      <c r="P9" s="180"/>
      <c r="Q9" s="192"/>
      <c r="R9" s="193">
        <v>175.43238993710693</v>
      </c>
      <c r="S9" s="192"/>
      <c r="T9" s="186"/>
      <c r="U9" s="180"/>
      <c r="V9" s="180"/>
      <c r="W9" s="180"/>
      <c r="X9" s="192"/>
      <c r="Y9" s="192"/>
      <c r="Z9" s="192"/>
      <c r="AA9" s="192"/>
      <c r="AB9" s="181">
        <v>306.48788678340134</v>
      </c>
      <c r="AC9" s="316"/>
      <c r="AD9" s="1">
        <f t="shared" si="1"/>
        <v>6</v>
      </c>
      <c r="AE9" s="127" t="s">
        <v>217</v>
      </c>
      <c r="AF9" s="119" t="s">
        <v>15</v>
      </c>
      <c r="AG9" s="120">
        <v>1944.7823283007406</v>
      </c>
      <c r="AH9" s="128">
        <v>9</v>
      </c>
      <c r="AI9" s="180"/>
      <c r="AJ9" s="192"/>
      <c r="AK9" s="186"/>
      <c r="AL9" s="181">
        <v>333.10089190737256</v>
      </c>
      <c r="AM9" s="180"/>
      <c r="AN9" s="180"/>
      <c r="AO9" s="180"/>
      <c r="AP9" s="192"/>
      <c r="AQ9" s="292">
        <v>174.13793103448273</v>
      </c>
      <c r="AR9" s="180"/>
      <c r="AS9" s="180"/>
      <c r="AT9" s="192"/>
      <c r="AU9" s="180"/>
      <c r="AV9" s="299">
        <v>10</v>
      </c>
      <c r="AW9" s="186"/>
      <c r="AX9" s="302"/>
      <c r="AY9" s="180"/>
      <c r="AZ9" s="187">
        <v>30</v>
      </c>
      <c r="BA9" s="180"/>
      <c r="BB9" s="192"/>
      <c r="BC9" s="180"/>
      <c r="BD9" s="180"/>
      <c r="BE9" s="192"/>
      <c r="BF9" s="336">
        <v>180.05108556832695</v>
      </c>
      <c r="BG9" s="1">
        <f t="shared" si="2"/>
        <v>6</v>
      </c>
      <c r="BH9" s="127" t="s">
        <v>217</v>
      </c>
      <c r="BI9" s="119" t="s">
        <v>15</v>
      </c>
      <c r="BJ9" s="120">
        <v>1944.7823283007406</v>
      </c>
      <c r="BK9" s="128">
        <v>9</v>
      </c>
      <c r="BL9" s="186"/>
      <c r="BM9" s="180"/>
      <c r="BN9" s="175"/>
      <c r="BO9" s="175"/>
      <c r="BP9" s="192"/>
      <c r="BQ9" s="186"/>
      <c r="BR9" s="192"/>
      <c r="BS9" s="180"/>
      <c r="BT9" s="192"/>
      <c r="BU9" s="181">
        <v>302.27086825343616</v>
      </c>
      <c r="BV9" s="316"/>
    </row>
    <row r="10" spans="1:74">
      <c r="A10" s="1">
        <f t="shared" si="0"/>
        <v>7</v>
      </c>
      <c r="B10" s="127" t="s">
        <v>244</v>
      </c>
      <c r="C10" s="119" t="s">
        <v>11</v>
      </c>
      <c r="D10" s="120">
        <v>1910.6886309453757</v>
      </c>
      <c r="E10" s="128">
        <v>9</v>
      </c>
      <c r="F10" s="162"/>
      <c r="G10" s="175"/>
      <c r="H10" s="175"/>
      <c r="I10" s="175"/>
      <c r="J10" s="180"/>
      <c r="K10" s="186"/>
      <c r="L10" s="192"/>
      <c r="M10" s="175"/>
      <c r="N10" s="180"/>
      <c r="O10" s="186"/>
      <c r="P10" s="180"/>
      <c r="Q10" s="199">
        <v>211.25223613595705</v>
      </c>
      <c r="R10" s="192"/>
      <c r="S10" s="193">
        <v>173.49711859266</v>
      </c>
      <c r="T10" s="186"/>
      <c r="U10" s="180"/>
      <c r="V10" s="181">
        <v>259.42857142857144</v>
      </c>
      <c r="W10" s="180"/>
      <c r="X10" s="192"/>
      <c r="Y10" s="192"/>
      <c r="Z10" s="192"/>
      <c r="AA10" s="192"/>
      <c r="AB10" s="181">
        <v>316.70863173765548</v>
      </c>
      <c r="AC10" s="316"/>
      <c r="AD10" s="1">
        <f t="shared" si="1"/>
        <v>7</v>
      </c>
      <c r="AE10" s="127" t="s">
        <v>244</v>
      </c>
      <c r="AF10" s="119" t="s">
        <v>11</v>
      </c>
      <c r="AG10" s="120">
        <v>1910.6886309453757</v>
      </c>
      <c r="AH10" s="128">
        <v>9</v>
      </c>
      <c r="AI10" s="180"/>
      <c r="AJ10" s="192"/>
      <c r="AK10" s="186"/>
      <c r="AL10" s="181">
        <v>290.50360471250218</v>
      </c>
      <c r="AM10" s="180"/>
      <c r="AN10" s="180"/>
      <c r="AO10" s="238">
        <v>124.28338213113301</v>
      </c>
      <c r="AP10" s="192"/>
      <c r="AQ10" s="292">
        <v>194.82758620689654</v>
      </c>
      <c r="AR10" s="180"/>
      <c r="AS10" s="180"/>
      <c r="AT10" s="192"/>
      <c r="AU10" s="180"/>
      <c r="AV10" s="192"/>
      <c r="AW10" s="186"/>
      <c r="AX10" s="302"/>
      <c r="AY10" s="181">
        <v>300.1875</v>
      </c>
      <c r="AZ10" s="187">
        <v>30</v>
      </c>
      <c r="BA10" s="180"/>
      <c r="BB10" s="192"/>
      <c r="BC10" s="180"/>
      <c r="BD10" s="180"/>
      <c r="BE10" s="192"/>
      <c r="BF10" s="337">
        <v>10</v>
      </c>
      <c r="BG10" s="1">
        <f t="shared" si="2"/>
        <v>7</v>
      </c>
      <c r="BH10" s="127" t="s">
        <v>244</v>
      </c>
      <c r="BI10" s="119" t="s">
        <v>11</v>
      </c>
      <c r="BJ10" s="120">
        <v>1910.6886309453757</v>
      </c>
      <c r="BK10" s="128">
        <v>9</v>
      </c>
      <c r="BL10" s="186"/>
      <c r="BM10" s="180"/>
      <c r="BN10" s="175"/>
      <c r="BO10" s="175"/>
      <c r="BP10" s="192"/>
      <c r="BQ10" s="186"/>
      <c r="BR10" s="192"/>
      <c r="BS10" s="180"/>
      <c r="BT10" s="192"/>
      <c r="BU10" s="180"/>
      <c r="BV10" s="316"/>
    </row>
    <row r="11" spans="1:74">
      <c r="A11" s="1">
        <f t="shared" si="0"/>
        <v>8</v>
      </c>
      <c r="B11" s="127" t="s">
        <v>231</v>
      </c>
      <c r="C11" s="119" t="s">
        <v>229</v>
      </c>
      <c r="D11" s="120">
        <v>1885.3472018177899</v>
      </c>
      <c r="E11" s="128">
        <v>9</v>
      </c>
      <c r="F11" s="162"/>
      <c r="G11" s="175"/>
      <c r="H11" s="175"/>
      <c r="I11" s="175"/>
      <c r="J11" s="180"/>
      <c r="K11" s="186"/>
      <c r="L11" s="192"/>
      <c r="M11" s="175"/>
      <c r="N11" s="181">
        <v>249.33333333333334</v>
      </c>
      <c r="O11" s="186"/>
      <c r="P11" s="180"/>
      <c r="Q11" s="192"/>
      <c r="R11" s="192"/>
      <c r="S11" s="192"/>
      <c r="T11" s="186"/>
      <c r="U11" s="180"/>
      <c r="V11" s="308">
        <v>40.5</v>
      </c>
      <c r="W11" s="180"/>
      <c r="X11" s="192"/>
      <c r="Y11" s="192"/>
      <c r="Z11" s="192"/>
      <c r="AA11" s="192"/>
      <c r="AB11" s="180"/>
      <c r="AC11" s="316"/>
      <c r="AD11" s="1">
        <f t="shared" si="1"/>
        <v>8</v>
      </c>
      <c r="AE11" s="127" t="s">
        <v>231</v>
      </c>
      <c r="AF11" s="119" t="s">
        <v>229</v>
      </c>
      <c r="AG11" s="120">
        <v>1885.3472018177899</v>
      </c>
      <c r="AH11" s="128">
        <v>9</v>
      </c>
      <c r="AI11" s="180"/>
      <c r="AJ11" s="192"/>
      <c r="AK11" s="186"/>
      <c r="AL11" s="200">
        <v>344.92207792207796</v>
      </c>
      <c r="AM11" s="180"/>
      <c r="AN11" s="180"/>
      <c r="AO11" s="181">
        <v>285.03296703296701</v>
      </c>
      <c r="AP11" s="192"/>
      <c r="AQ11" s="292">
        <v>150</v>
      </c>
      <c r="AR11" s="180"/>
      <c r="AS11" s="181">
        <v>253.05882352941177</v>
      </c>
      <c r="AT11" s="192"/>
      <c r="AU11" s="180"/>
      <c r="AV11" s="192"/>
      <c r="AW11" s="186"/>
      <c r="AX11" s="302"/>
      <c r="AY11" s="180"/>
      <c r="AZ11" s="311">
        <v>418.5</v>
      </c>
      <c r="BA11" s="180"/>
      <c r="BB11" s="192"/>
      <c r="BC11" s="308">
        <v>40.5</v>
      </c>
      <c r="BD11" s="180"/>
      <c r="BE11" s="192"/>
      <c r="BF11" s="335"/>
      <c r="BG11" s="1">
        <f t="shared" si="2"/>
        <v>8</v>
      </c>
      <c r="BH11" s="127" t="s">
        <v>231</v>
      </c>
      <c r="BI11" s="119" t="s">
        <v>229</v>
      </c>
      <c r="BJ11" s="120">
        <v>1885.3472018177899</v>
      </c>
      <c r="BK11" s="128">
        <v>9</v>
      </c>
      <c r="BL11" s="186"/>
      <c r="BM11" s="308">
        <v>63</v>
      </c>
      <c r="BN11" s="175"/>
      <c r="BO11" s="175"/>
      <c r="BP11" s="192"/>
      <c r="BQ11" s="186"/>
      <c r="BR11" s="192"/>
      <c r="BS11" s="308">
        <v>40.5</v>
      </c>
      <c r="BT11" s="192"/>
      <c r="BU11" s="180"/>
      <c r="BV11" s="316"/>
    </row>
    <row r="12" spans="1:74">
      <c r="A12" s="1">
        <f t="shared" si="0"/>
        <v>9</v>
      </c>
      <c r="B12" s="127" t="s">
        <v>200</v>
      </c>
      <c r="C12" s="119" t="s">
        <v>12</v>
      </c>
      <c r="D12" s="120">
        <v>1740.5071698841523</v>
      </c>
      <c r="E12" s="128">
        <v>12</v>
      </c>
      <c r="F12" s="162"/>
      <c r="G12" s="237">
        <v>10</v>
      </c>
      <c r="H12" s="175"/>
      <c r="I12" s="175"/>
      <c r="J12" s="180"/>
      <c r="K12" s="186"/>
      <c r="L12" s="192"/>
      <c r="M12" s="175"/>
      <c r="N12" s="180"/>
      <c r="O12" s="187">
        <v>30</v>
      </c>
      <c r="P12" s="180"/>
      <c r="Q12" s="192"/>
      <c r="R12" s="192"/>
      <c r="S12" s="192"/>
      <c r="T12" s="185">
        <v>466.29919041856198</v>
      </c>
      <c r="U12" s="180"/>
      <c r="V12" s="180"/>
      <c r="W12" s="180"/>
      <c r="X12" s="192"/>
      <c r="Y12" s="192"/>
      <c r="Z12" s="192"/>
      <c r="AA12" s="192"/>
      <c r="AB12" s="181">
        <v>286.28423255390771</v>
      </c>
      <c r="AC12" s="316"/>
      <c r="AD12" s="1">
        <f t="shared" si="1"/>
        <v>9</v>
      </c>
      <c r="AE12" s="127" t="s">
        <v>200</v>
      </c>
      <c r="AF12" s="119" t="s">
        <v>12</v>
      </c>
      <c r="AG12" s="120">
        <v>1740.5071698841523</v>
      </c>
      <c r="AH12" s="128">
        <v>12</v>
      </c>
      <c r="AI12" s="203">
        <v>18</v>
      </c>
      <c r="AJ12" s="192"/>
      <c r="AK12" s="186"/>
      <c r="AL12" s="238">
        <v>241.42557540211499</v>
      </c>
      <c r="AM12" s="180"/>
      <c r="AN12" s="180"/>
      <c r="AO12" s="181">
        <v>289.42588235294113</v>
      </c>
      <c r="AP12" s="192"/>
      <c r="AQ12" s="293"/>
      <c r="AR12" s="181">
        <v>291.07228915662654</v>
      </c>
      <c r="AS12" s="180"/>
      <c r="AT12" s="192"/>
      <c r="AU12" s="180"/>
      <c r="AV12" s="192"/>
      <c r="AW12" s="187">
        <v>30</v>
      </c>
      <c r="AX12" s="302"/>
      <c r="AY12" s="203">
        <v>18</v>
      </c>
      <c r="AZ12" s="187">
        <v>30</v>
      </c>
      <c r="BA12" s="180"/>
      <c r="BB12" s="192"/>
      <c r="BC12" s="180"/>
      <c r="BD12" s="180"/>
      <c r="BE12" s="192"/>
      <c r="BF12" s="335"/>
      <c r="BG12" s="1">
        <f t="shared" si="2"/>
        <v>9</v>
      </c>
      <c r="BH12" s="127" t="s">
        <v>200</v>
      </c>
      <c r="BI12" s="119" t="s">
        <v>12</v>
      </c>
      <c r="BJ12" s="120">
        <v>1740.5071698841523</v>
      </c>
      <c r="BK12" s="128">
        <v>12</v>
      </c>
      <c r="BL12" s="187">
        <v>30</v>
      </c>
      <c r="BM12" s="180"/>
      <c r="BN12" s="175"/>
      <c r="BO12" s="175"/>
      <c r="BP12" s="192"/>
      <c r="BQ12" s="186"/>
      <c r="BR12" s="192"/>
      <c r="BS12" s="180"/>
      <c r="BT12" s="192"/>
      <c r="BU12" s="180"/>
      <c r="BV12" s="316"/>
    </row>
    <row r="13" spans="1:74">
      <c r="A13" s="1">
        <f t="shared" si="0"/>
        <v>10</v>
      </c>
      <c r="B13" s="127" t="s">
        <v>227</v>
      </c>
      <c r="C13" s="119" t="s">
        <v>13</v>
      </c>
      <c r="D13" s="120">
        <v>1727.6784365266308</v>
      </c>
      <c r="E13" s="128">
        <v>13</v>
      </c>
      <c r="F13" s="162"/>
      <c r="G13" s="175"/>
      <c r="H13" s="175"/>
      <c r="I13" s="175"/>
      <c r="J13" s="180"/>
      <c r="K13" s="186"/>
      <c r="L13" s="192"/>
      <c r="M13" s="237">
        <v>10</v>
      </c>
      <c r="N13" s="180"/>
      <c r="O13" s="186"/>
      <c r="P13" s="180"/>
      <c r="Q13" s="193">
        <v>156.13787375415282</v>
      </c>
      <c r="R13" s="192"/>
      <c r="S13" s="192"/>
      <c r="T13" s="186"/>
      <c r="U13" s="180"/>
      <c r="V13" s="180"/>
      <c r="W13" s="180"/>
      <c r="X13" s="299">
        <v>10</v>
      </c>
      <c r="Y13" s="299">
        <v>10</v>
      </c>
      <c r="Z13" s="299">
        <v>10</v>
      </c>
      <c r="AA13" s="299">
        <v>10</v>
      </c>
      <c r="AB13" s="181">
        <v>293.86863526637853</v>
      </c>
      <c r="AC13" s="316"/>
      <c r="AD13" s="1">
        <f t="shared" si="1"/>
        <v>10</v>
      </c>
      <c r="AE13" s="127" t="s">
        <v>227</v>
      </c>
      <c r="AF13" s="119" t="s">
        <v>13</v>
      </c>
      <c r="AG13" s="120">
        <v>1727.6784365266308</v>
      </c>
      <c r="AH13" s="128">
        <v>13</v>
      </c>
      <c r="AI13" s="180"/>
      <c r="AJ13" s="192"/>
      <c r="AK13" s="186"/>
      <c r="AL13" s="180"/>
      <c r="AM13" s="180"/>
      <c r="AN13" s="180"/>
      <c r="AO13" s="238">
        <v>212.43400889767673</v>
      </c>
      <c r="AP13" s="192"/>
      <c r="AQ13" s="292">
        <v>153.44827586206895</v>
      </c>
      <c r="AR13" s="180"/>
      <c r="AS13" s="180"/>
      <c r="AT13" s="192"/>
      <c r="AU13" s="181">
        <v>289.53652619282951</v>
      </c>
      <c r="AV13" s="192"/>
      <c r="AW13" s="186"/>
      <c r="AX13" s="302"/>
      <c r="AY13" s="180"/>
      <c r="AZ13" s="186"/>
      <c r="BA13" s="180"/>
      <c r="BB13" s="192"/>
      <c r="BC13" s="181">
        <v>251.75393028024607</v>
      </c>
      <c r="BD13" s="180"/>
      <c r="BE13" s="192"/>
      <c r="BF13" s="335"/>
      <c r="BG13" s="1">
        <f t="shared" si="2"/>
        <v>10</v>
      </c>
      <c r="BH13" s="127" t="s">
        <v>227</v>
      </c>
      <c r="BI13" s="119" t="s">
        <v>13</v>
      </c>
      <c r="BJ13" s="120">
        <v>1727.6784365266308</v>
      </c>
      <c r="BK13" s="128">
        <v>13</v>
      </c>
      <c r="BL13" s="186"/>
      <c r="BM13" s="180"/>
      <c r="BN13" s="175"/>
      <c r="BO13" s="175"/>
      <c r="BP13" s="193">
        <v>151.49605147704008</v>
      </c>
      <c r="BQ13" s="186"/>
      <c r="BR13" s="193">
        <v>151.00313479623824</v>
      </c>
      <c r="BS13" s="203">
        <v>18</v>
      </c>
      <c r="BT13" s="192"/>
      <c r="BU13" s="180"/>
      <c r="BV13" s="316"/>
    </row>
    <row r="14" spans="1:74">
      <c r="A14" s="1">
        <f t="shared" si="0"/>
        <v>11</v>
      </c>
      <c r="B14" s="127" t="s">
        <v>232</v>
      </c>
      <c r="C14" s="119" t="s">
        <v>13</v>
      </c>
      <c r="D14" s="120">
        <v>1646.7055170612368</v>
      </c>
      <c r="E14" s="128">
        <v>9</v>
      </c>
      <c r="F14" s="162"/>
      <c r="G14" s="175"/>
      <c r="H14" s="175"/>
      <c r="I14" s="175"/>
      <c r="J14" s="180"/>
      <c r="K14" s="186"/>
      <c r="L14" s="192"/>
      <c r="M14" s="175"/>
      <c r="N14" s="203">
        <v>18</v>
      </c>
      <c r="O14" s="186"/>
      <c r="P14" s="180"/>
      <c r="Q14" s="192"/>
      <c r="R14" s="192"/>
      <c r="S14" s="192"/>
      <c r="T14" s="186"/>
      <c r="U14" s="180"/>
      <c r="V14" s="181">
        <v>245.93103448275861</v>
      </c>
      <c r="W14" s="180"/>
      <c r="X14" s="192"/>
      <c r="Y14" s="192"/>
      <c r="Z14" s="192"/>
      <c r="AA14" s="192"/>
      <c r="AB14" s="180"/>
      <c r="AC14" s="316"/>
      <c r="AD14" s="1">
        <f t="shared" si="1"/>
        <v>11</v>
      </c>
      <c r="AE14" s="127" t="s">
        <v>232</v>
      </c>
      <c r="AF14" s="119" t="s">
        <v>13</v>
      </c>
      <c r="AG14" s="120">
        <v>1646.7055170612368</v>
      </c>
      <c r="AH14" s="128">
        <v>9</v>
      </c>
      <c r="AI14" s="180"/>
      <c r="AJ14" s="192"/>
      <c r="AK14" s="186"/>
      <c r="AL14" s="181">
        <v>288.75651621106169</v>
      </c>
      <c r="AM14" s="180"/>
      <c r="AN14" s="180"/>
      <c r="AO14" s="203">
        <v>18</v>
      </c>
      <c r="AP14" s="192"/>
      <c r="AQ14" s="292">
        <v>143.10344827586206</v>
      </c>
      <c r="AR14" s="180"/>
      <c r="AS14" s="238">
        <v>210.50649657453343</v>
      </c>
      <c r="AT14" s="192"/>
      <c r="AU14" s="180"/>
      <c r="AV14" s="192"/>
      <c r="AW14" s="186"/>
      <c r="AX14" s="302"/>
      <c r="AY14" s="180"/>
      <c r="AZ14" s="185">
        <v>438.40598568640212</v>
      </c>
      <c r="BA14" s="180"/>
      <c r="BB14" s="192"/>
      <c r="BC14" s="203">
        <v>18</v>
      </c>
      <c r="BD14" s="180"/>
      <c r="BE14" s="192"/>
      <c r="BF14" s="335"/>
      <c r="BG14" s="1">
        <f t="shared" si="2"/>
        <v>11</v>
      </c>
      <c r="BH14" s="127" t="s">
        <v>232</v>
      </c>
      <c r="BI14" s="119" t="s">
        <v>13</v>
      </c>
      <c r="BJ14" s="120">
        <v>1646.7055170612368</v>
      </c>
      <c r="BK14" s="128">
        <v>9</v>
      </c>
      <c r="BL14" s="186"/>
      <c r="BM14" s="203">
        <v>18</v>
      </c>
      <c r="BN14" s="175"/>
      <c r="BO14" s="175"/>
      <c r="BP14" s="192"/>
      <c r="BQ14" s="186"/>
      <c r="BR14" s="192"/>
      <c r="BS14" s="181">
        <v>248.00203583061887</v>
      </c>
      <c r="BT14" s="192"/>
      <c r="BU14" s="180"/>
      <c r="BV14" s="316"/>
    </row>
    <row r="15" spans="1:74">
      <c r="A15" s="1">
        <f t="shared" si="0"/>
        <v>12</v>
      </c>
      <c r="B15" s="127" t="s">
        <v>203</v>
      </c>
      <c r="C15" s="119" t="s">
        <v>14</v>
      </c>
      <c r="D15" s="120">
        <v>1538.7901999096325</v>
      </c>
      <c r="E15" s="128">
        <v>5</v>
      </c>
      <c r="F15" s="162"/>
      <c r="G15" s="174">
        <v>136.00732600732601</v>
      </c>
      <c r="H15" s="175"/>
      <c r="I15" s="175"/>
      <c r="J15" s="180"/>
      <c r="K15" s="186"/>
      <c r="L15" s="192"/>
      <c r="M15" s="175"/>
      <c r="N15" s="180"/>
      <c r="O15" s="186"/>
      <c r="P15" s="180"/>
      <c r="Q15" s="192"/>
      <c r="R15" s="192"/>
      <c r="S15" s="192"/>
      <c r="T15" s="186"/>
      <c r="U15" s="180"/>
      <c r="V15" s="181">
        <v>275.71428571428572</v>
      </c>
      <c r="W15" s="180"/>
      <c r="X15" s="192"/>
      <c r="Y15" s="192"/>
      <c r="Z15" s="192"/>
      <c r="AA15" s="192"/>
      <c r="AB15" s="181">
        <v>327.70482716728992</v>
      </c>
      <c r="AC15" s="316"/>
      <c r="AD15" s="1">
        <f t="shared" si="1"/>
        <v>12</v>
      </c>
      <c r="AE15" s="127" t="s">
        <v>203</v>
      </c>
      <c r="AF15" s="119" t="s">
        <v>14</v>
      </c>
      <c r="AG15" s="120">
        <v>1538.7901999096325</v>
      </c>
      <c r="AH15" s="128">
        <v>5</v>
      </c>
      <c r="AI15" s="181">
        <v>313.40769230769229</v>
      </c>
      <c r="AJ15" s="192"/>
      <c r="AK15" s="186"/>
      <c r="AL15" s="180"/>
      <c r="AM15" s="180"/>
      <c r="AN15" s="180"/>
      <c r="AO15" s="180"/>
      <c r="AP15" s="192"/>
      <c r="AQ15" s="293"/>
      <c r="AR15" s="180"/>
      <c r="AS15" s="180"/>
      <c r="AT15" s="192"/>
      <c r="AU15" s="180"/>
      <c r="AV15" s="192"/>
      <c r="AW15" s="186"/>
      <c r="AX15" s="302"/>
      <c r="AY15" s="180"/>
      <c r="AZ15" s="185">
        <v>485.95606871303863</v>
      </c>
      <c r="BA15" s="180"/>
      <c r="BB15" s="192"/>
      <c r="BC15" s="180"/>
      <c r="BD15" s="180"/>
      <c r="BE15" s="192"/>
      <c r="BF15" s="335"/>
      <c r="BG15" s="1">
        <f t="shared" si="2"/>
        <v>12</v>
      </c>
      <c r="BH15" s="127" t="s">
        <v>203</v>
      </c>
      <c r="BI15" s="119" t="s">
        <v>14</v>
      </c>
      <c r="BJ15" s="120">
        <v>1538.7901999096325</v>
      </c>
      <c r="BK15" s="128">
        <v>5</v>
      </c>
      <c r="BL15" s="186"/>
      <c r="BM15" s="180"/>
      <c r="BN15" s="175"/>
      <c r="BO15" s="175"/>
      <c r="BP15" s="192"/>
      <c r="BQ15" s="186"/>
      <c r="BR15" s="192"/>
      <c r="BS15" s="180"/>
      <c r="BT15" s="192"/>
      <c r="BU15" s="180"/>
      <c r="BV15" s="316"/>
    </row>
    <row r="16" spans="1:74">
      <c r="A16" s="1">
        <f t="shared" si="0"/>
        <v>13</v>
      </c>
      <c r="B16" s="127" t="s">
        <v>204</v>
      </c>
      <c r="C16" s="119" t="s">
        <v>16</v>
      </c>
      <c r="D16" s="120">
        <v>1519.7693446441478</v>
      </c>
      <c r="E16" s="128">
        <v>7</v>
      </c>
      <c r="F16" s="162"/>
      <c r="G16" s="174">
        <v>90.439560439560438</v>
      </c>
      <c r="H16" s="175"/>
      <c r="I16" s="175"/>
      <c r="J16" s="180"/>
      <c r="K16" s="186"/>
      <c r="L16" s="192"/>
      <c r="M16" s="175"/>
      <c r="N16" s="180"/>
      <c r="O16" s="186"/>
      <c r="P16" s="180"/>
      <c r="Q16" s="193">
        <v>156.6878083157153</v>
      </c>
      <c r="R16" s="199">
        <v>193.17279046673286</v>
      </c>
      <c r="S16" s="192"/>
      <c r="T16" s="186"/>
      <c r="U16" s="180"/>
      <c r="V16" s="180"/>
      <c r="W16" s="180"/>
      <c r="X16" s="192"/>
      <c r="Y16" s="192"/>
      <c r="Z16" s="192"/>
      <c r="AA16" s="192"/>
      <c r="AB16" s="181">
        <v>291.42652729855899</v>
      </c>
      <c r="AC16" s="316"/>
      <c r="AD16" s="1">
        <f t="shared" si="1"/>
        <v>13</v>
      </c>
      <c r="AE16" s="127" t="s">
        <v>204</v>
      </c>
      <c r="AF16" s="119" t="s">
        <v>16</v>
      </c>
      <c r="AG16" s="120">
        <v>1519.7693446441478</v>
      </c>
      <c r="AH16" s="128">
        <v>7</v>
      </c>
      <c r="AI16" s="180"/>
      <c r="AJ16" s="192"/>
      <c r="AK16" s="186"/>
      <c r="AL16" s="181">
        <v>283.02673796791441</v>
      </c>
      <c r="AM16" s="180"/>
      <c r="AN16" s="180"/>
      <c r="AO16" s="180"/>
      <c r="AP16" s="193">
        <v>161.01010101010101</v>
      </c>
      <c r="AQ16" s="292">
        <v>158.62068965517241</v>
      </c>
      <c r="AR16" s="180"/>
      <c r="AS16" s="180"/>
      <c r="AT16" s="192"/>
      <c r="AU16" s="180"/>
      <c r="AV16" s="192"/>
      <c r="AW16" s="186"/>
      <c r="AX16" s="302"/>
      <c r="AY16" s="180"/>
      <c r="AZ16" s="186"/>
      <c r="BA16" s="180"/>
      <c r="BB16" s="192"/>
      <c r="BC16" s="180"/>
      <c r="BD16" s="181">
        <v>185.38512949039264</v>
      </c>
      <c r="BE16" s="192"/>
      <c r="BF16" s="335"/>
      <c r="BG16" s="1">
        <f t="shared" si="2"/>
        <v>13</v>
      </c>
      <c r="BH16" s="127" t="s">
        <v>204</v>
      </c>
      <c r="BI16" s="119" t="s">
        <v>16</v>
      </c>
      <c r="BJ16" s="120">
        <v>1519.7693446441478</v>
      </c>
      <c r="BK16" s="128">
        <v>7</v>
      </c>
      <c r="BL16" s="186"/>
      <c r="BM16" s="180"/>
      <c r="BN16" s="175"/>
      <c r="BO16" s="175"/>
      <c r="BP16" s="192"/>
      <c r="BQ16" s="186"/>
      <c r="BR16" s="192"/>
      <c r="BS16" s="180"/>
      <c r="BT16" s="192"/>
      <c r="BU16" s="180"/>
      <c r="BV16" s="316"/>
    </row>
    <row r="17" spans="1:74">
      <c r="A17" s="1">
        <f t="shared" si="0"/>
        <v>14</v>
      </c>
      <c r="B17" s="127" t="s">
        <v>201</v>
      </c>
      <c r="C17" s="119" t="s">
        <v>13</v>
      </c>
      <c r="D17" s="120">
        <v>1425.733669007948</v>
      </c>
      <c r="E17" s="128">
        <v>8</v>
      </c>
      <c r="F17" s="162"/>
      <c r="G17" s="174">
        <v>105.89743589743591</v>
      </c>
      <c r="H17" s="175"/>
      <c r="I17" s="175"/>
      <c r="J17" s="181">
        <v>275.34104046242771</v>
      </c>
      <c r="K17" s="186"/>
      <c r="L17" s="192"/>
      <c r="M17" s="175"/>
      <c r="N17" s="203">
        <v>18</v>
      </c>
      <c r="O17" s="186"/>
      <c r="P17" s="180"/>
      <c r="Q17" s="193">
        <v>159.89806704922984</v>
      </c>
      <c r="R17" s="192"/>
      <c r="S17" s="192"/>
      <c r="T17" s="186"/>
      <c r="U17" s="180"/>
      <c r="V17" s="180"/>
      <c r="W17" s="180"/>
      <c r="X17" s="192"/>
      <c r="Y17" s="192"/>
      <c r="Z17" s="192"/>
      <c r="AA17" s="192"/>
      <c r="AB17" s="181">
        <v>220.68163700668052</v>
      </c>
      <c r="AC17" s="316"/>
      <c r="AD17" s="1">
        <f t="shared" si="1"/>
        <v>14</v>
      </c>
      <c r="AE17" s="127" t="s">
        <v>201</v>
      </c>
      <c r="AF17" s="119" t="s">
        <v>13</v>
      </c>
      <c r="AG17" s="120">
        <v>1425.733669007948</v>
      </c>
      <c r="AH17" s="128">
        <v>8</v>
      </c>
      <c r="AI17" s="180"/>
      <c r="AJ17" s="193">
        <v>146.64596273291926</v>
      </c>
      <c r="AK17" s="186"/>
      <c r="AL17" s="180"/>
      <c r="AM17" s="180"/>
      <c r="AN17" s="180"/>
      <c r="AO17" s="181">
        <v>197.24740484429066</v>
      </c>
      <c r="AP17" s="192"/>
      <c r="AQ17" s="292">
        <v>132.75862068965517</v>
      </c>
      <c r="AR17" s="180"/>
      <c r="AS17" s="180"/>
      <c r="AT17" s="192"/>
      <c r="AU17" s="180"/>
      <c r="AV17" s="192"/>
      <c r="AW17" s="186"/>
      <c r="AX17" s="302"/>
      <c r="AY17" s="180"/>
      <c r="AZ17" s="310">
        <v>169.26350032530905</v>
      </c>
      <c r="BA17" s="180"/>
      <c r="BB17" s="192"/>
      <c r="BC17" s="180"/>
      <c r="BD17" s="180"/>
      <c r="BE17" s="192"/>
      <c r="BF17" s="335"/>
      <c r="BG17" s="1">
        <f t="shared" si="2"/>
        <v>14</v>
      </c>
      <c r="BH17" s="127" t="s">
        <v>201</v>
      </c>
      <c r="BI17" s="119" t="s">
        <v>13</v>
      </c>
      <c r="BJ17" s="120">
        <v>1425.733669007948</v>
      </c>
      <c r="BK17" s="128">
        <v>8</v>
      </c>
      <c r="BL17" s="186"/>
      <c r="BM17" s="180"/>
      <c r="BN17" s="175"/>
      <c r="BO17" s="175"/>
      <c r="BP17" s="192"/>
      <c r="BQ17" s="186"/>
      <c r="BR17" s="192"/>
      <c r="BS17" s="180"/>
      <c r="BT17" s="192"/>
      <c r="BU17" s="180"/>
      <c r="BV17" s="316"/>
    </row>
    <row r="18" spans="1:74">
      <c r="A18" s="1">
        <f t="shared" si="0"/>
        <v>15</v>
      </c>
      <c r="B18" s="127" t="s">
        <v>142</v>
      </c>
      <c r="C18" s="119" t="s">
        <v>17</v>
      </c>
      <c r="D18" s="120">
        <v>1337.2610223722527</v>
      </c>
      <c r="E18" s="128">
        <v>14</v>
      </c>
      <c r="F18" s="312">
        <v>10</v>
      </c>
      <c r="G18" s="237">
        <v>10</v>
      </c>
      <c r="H18" s="175"/>
      <c r="I18" s="175"/>
      <c r="J18" s="180"/>
      <c r="K18" s="186"/>
      <c r="L18" s="192"/>
      <c r="M18" s="175"/>
      <c r="N18" s="180"/>
      <c r="O18" s="186"/>
      <c r="P18" s="180"/>
      <c r="Q18" s="193">
        <v>117.53171247357294</v>
      </c>
      <c r="R18" s="192"/>
      <c r="S18" s="193">
        <v>105.88437040666341</v>
      </c>
      <c r="T18" s="186"/>
      <c r="U18" s="180"/>
      <c r="V18" s="180"/>
      <c r="W18" s="180"/>
      <c r="X18" s="299">
        <v>10</v>
      </c>
      <c r="Y18" s="301">
        <v>42.063492063492063</v>
      </c>
      <c r="Z18" s="199">
        <v>110.87209302325581</v>
      </c>
      <c r="AA18" s="299">
        <v>10</v>
      </c>
      <c r="AB18" s="180"/>
      <c r="AC18" s="316"/>
      <c r="AD18" s="1">
        <f t="shared" si="1"/>
        <v>15</v>
      </c>
      <c r="AE18" s="127" t="s">
        <v>142</v>
      </c>
      <c r="AF18" s="119" t="s">
        <v>17</v>
      </c>
      <c r="AG18" s="120">
        <v>1337.2610223722527</v>
      </c>
      <c r="AH18" s="128">
        <v>14</v>
      </c>
      <c r="AI18" s="203">
        <v>18</v>
      </c>
      <c r="AJ18" s="192"/>
      <c r="AK18" s="186"/>
      <c r="AL18" s="180"/>
      <c r="AM18" s="180"/>
      <c r="AN18" s="180"/>
      <c r="AO18" s="181">
        <v>174.22837370242215</v>
      </c>
      <c r="AP18" s="192"/>
      <c r="AQ18" s="292">
        <v>106.89655172413794</v>
      </c>
      <c r="AR18" s="180"/>
      <c r="AS18" s="180"/>
      <c r="AT18" s="199">
        <v>136.64565826330531</v>
      </c>
      <c r="AU18" s="180"/>
      <c r="AV18" s="199">
        <v>120.20642201834862</v>
      </c>
      <c r="AW18" s="186"/>
      <c r="AX18" s="302"/>
      <c r="AY18" s="180"/>
      <c r="AZ18" s="186"/>
      <c r="BA18" s="180"/>
      <c r="BB18" s="192"/>
      <c r="BC18" s="180"/>
      <c r="BD18" s="181">
        <v>202.40709617180204</v>
      </c>
      <c r="BE18" s="199">
        <v>162.52525252525254</v>
      </c>
      <c r="BF18" s="335"/>
      <c r="BG18" s="1">
        <f t="shared" si="2"/>
        <v>15</v>
      </c>
      <c r="BH18" s="127" t="s">
        <v>142</v>
      </c>
      <c r="BI18" s="119" t="s">
        <v>17</v>
      </c>
      <c r="BJ18" s="120">
        <v>1337.2610223722527</v>
      </c>
      <c r="BK18" s="128">
        <v>14</v>
      </c>
      <c r="BL18" s="186"/>
      <c r="BM18" s="180"/>
      <c r="BN18" s="175"/>
      <c r="BO18" s="175"/>
      <c r="BP18" s="192"/>
      <c r="BQ18" s="186"/>
      <c r="BR18" s="192"/>
      <c r="BS18" s="180"/>
      <c r="BT18" s="192"/>
      <c r="BU18" s="180"/>
      <c r="BV18" s="316"/>
    </row>
    <row r="19" spans="1:74">
      <c r="A19" s="1">
        <f t="shared" si="0"/>
        <v>16</v>
      </c>
      <c r="B19" s="127" t="s">
        <v>250</v>
      </c>
      <c r="C19" s="119" t="s">
        <v>15</v>
      </c>
      <c r="D19" s="120">
        <v>1256.1059591268208</v>
      </c>
      <c r="E19" s="128">
        <v>6</v>
      </c>
      <c r="F19" s="162"/>
      <c r="G19" s="175"/>
      <c r="H19" s="175"/>
      <c r="I19" s="175"/>
      <c r="J19" s="180"/>
      <c r="K19" s="186"/>
      <c r="L19" s="192"/>
      <c r="M19" s="175"/>
      <c r="N19" s="180"/>
      <c r="O19" s="186"/>
      <c r="P19" s="180"/>
      <c r="Q19" s="193">
        <v>127.78740675734971</v>
      </c>
      <c r="R19" s="192"/>
      <c r="S19" s="192"/>
      <c r="T19" s="186"/>
      <c r="U19" s="180"/>
      <c r="V19" s="180"/>
      <c r="W19" s="180"/>
      <c r="X19" s="192"/>
      <c r="Y19" s="192"/>
      <c r="Z19" s="192"/>
      <c r="AA19" s="192"/>
      <c r="AB19" s="181">
        <v>255.58431278484051</v>
      </c>
      <c r="AC19" s="316"/>
      <c r="AD19" s="1">
        <f t="shared" si="1"/>
        <v>16</v>
      </c>
      <c r="AE19" s="127" t="s">
        <v>250</v>
      </c>
      <c r="AF19" s="119" t="s">
        <v>15</v>
      </c>
      <c r="AG19" s="120">
        <v>1256.1059591268208</v>
      </c>
      <c r="AH19" s="128">
        <v>6</v>
      </c>
      <c r="AI19" s="181">
        <v>210.15</v>
      </c>
      <c r="AJ19" s="192"/>
      <c r="AK19" s="186"/>
      <c r="AL19" s="180"/>
      <c r="AM19" s="180"/>
      <c r="AN19" s="180"/>
      <c r="AO19" s="238">
        <v>70.948766603415564</v>
      </c>
      <c r="AP19" s="192"/>
      <c r="AQ19" s="293"/>
      <c r="AR19" s="180"/>
      <c r="AS19" s="180"/>
      <c r="AT19" s="192"/>
      <c r="AU19" s="180"/>
      <c r="AV19" s="192"/>
      <c r="AW19" s="186"/>
      <c r="AX19" s="302"/>
      <c r="AY19" s="180"/>
      <c r="AZ19" s="185">
        <v>336.9743935309973</v>
      </c>
      <c r="BA19" s="180"/>
      <c r="BB19" s="192"/>
      <c r="BC19" s="180"/>
      <c r="BD19" s="180"/>
      <c r="BE19" s="192"/>
      <c r="BF19" s="335"/>
      <c r="BG19" s="1">
        <f t="shared" si="2"/>
        <v>16</v>
      </c>
      <c r="BH19" s="127" t="s">
        <v>250</v>
      </c>
      <c r="BI19" s="119" t="s">
        <v>15</v>
      </c>
      <c r="BJ19" s="120">
        <v>1256.1059591268208</v>
      </c>
      <c r="BK19" s="128">
        <v>6</v>
      </c>
      <c r="BL19" s="186"/>
      <c r="BM19" s="180"/>
      <c r="BN19" s="175"/>
      <c r="BO19" s="175"/>
      <c r="BP19" s="192"/>
      <c r="BQ19" s="186"/>
      <c r="BR19" s="192"/>
      <c r="BS19" s="180"/>
      <c r="BT19" s="192"/>
      <c r="BU19" s="181">
        <v>254.66107945021787</v>
      </c>
      <c r="BV19" s="316"/>
    </row>
    <row r="20" spans="1:74">
      <c r="A20" s="1">
        <f t="shared" si="0"/>
        <v>17</v>
      </c>
      <c r="B20" s="127" t="s">
        <v>248</v>
      </c>
      <c r="C20" s="119" t="s">
        <v>12</v>
      </c>
      <c r="D20" s="120">
        <v>1230.9796998304132</v>
      </c>
      <c r="E20" s="128">
        <v>3</v>
      </c>
      <c r="F20" s="162"/>
      <c r="G20" s="175"/>
      <c r="H20" s="175"/>
      <c r="I20" s="175"/>
      <c r="J20" s="180"/>
      <c r="K20" s="186"/>
      <c r="L20" s="192"/>
      <c r="M20" s="175"/>
      <c r="N20" s="180"/>
      <c r="O20" s="186"/>
      <c r="P20" s="180"/>
      <c r="Q20" s="193">
        <v>146.42665474060823</v>
      </c>
      <c r="R20" s="192"/>
      <c r="S20" s="192"/>
      <c r="T20" s="186"/>
      <c r="U20" s="180"/>
      <c r="V20" s="180"/>
      <c r="W20" s="180"/>
      <c r="X20" s="192"/>
      <c r="Y20" s="192"/>
      <c r="Z20" s="192"/>
      <c r="AA20" s="192"/>
      <c r="AB20" s="180"/>
      <c r="AC20" s="316"/>
      <c r="AD20" s="1">
        <f t="shared" si="1"/>
        <v>17</v>
      </c>
      <c r="AE20" s="127" t="s">
        <v>248</v>
      </c>
      <c r="AF20" s="119" t="s">
        <v>12</v>
      </c>
      <c r="AG20" s="120">
        <v>1230.9796998304132</v>
      </c>
      <c r="AH20" s="128">
        <v>3</v>
      </c>
      <c r="AI20" s="180"/>
      <c r="AJ20" s="192"/>
      <c r="AK20" s="186"/>
      <c r="AL20" s="180"/>
      <c r="AM20" s="180"/>
      <c r="AN20" s="180"/>
      <c r="AO20" s="180"/>
      <c r="AP20" s="192"/>
      <c r="AQ20" s="292">
        <v>127.58620689655173</v>
      </c>
      <c r="AR20" s="180"/>
      <c r="AS20" s="180"/>
      <c r="AT20" s="192"/>
      <c r="AU20" s="180"/>
      <c r="AV20" s="192"/>
      <c r="AW20" s="186"/>
      <c r="AX20" s="302"/>
      <c r="AY20" s="180"/>
      <c r="AZ20" s="185">
        <v>405.30017152658661</v>
      </c>
      <c r="BA20" s="180"/>
      <c r="BB20" s="192"/>
      <c r="BC20" s="180"/>
      <c r="BD20" s="180"/>
      <c r="BE20" s="192"/>
      <c r="BF20" s="335"/>
      <c r="BG20" s="1">
        <f t="shared" si="2"/>
        <v>17</v>
      </c>
      <c r="BH20" s="127" t="s">
        <v>248</v>
      </c>
      <c r="BI20" s="119" t="s">
        <v>12</v>
      </c>
      <c r="BJ20" s="120">
        <v>1230.9796998304132</v>
      </c>
      <c r="BK20" s="128">
        <v>3</v>
      </c>
      <c r="BL20" s="186"/>
      <c r="BM20" s="180"/>
      <c r="BN20" s="175"/>
      <c r="BO20" s="175"/>
      <c r="BP20" s="192"/>
      <c r="BQ20" s="186"/>
      <c r="BR20" s="192"/>
      <c r="BS20" s="180"/>
      <c r="BT20" s="192"/>
      <c r="BU20" s="180"/>
      <c r="BV20" s="321">
        <v>551.66666666666663</v>
      </c>
    </row>
    <row r="21" spans="1:74">
      <c r="A21" s="1">
        <f t="shared" si="0"/>
        <v>18</v>
      </c>
      <c r="B21" s="127" t="s">
        <v>252</v>
      </c>
      <c r="C21" s="119" t="s">
        <v>15</v>
      </c>
      <c r="D21" s="120">
        <v>1229.4504577773769</v>
      </c>
      <c r="E21" s="128">
        <v>8</v>
      </c>
      <c r="F21" s="162"/>
      <c r="G21" s="175"/>
      <c r="H21" s="175"/>
      <c r="I21" s="175"/>
      <c r="J21" s="180"/>
      <c r="K21" s="186"/>
      <c r="L21" s="192"/>
      <c r="M21" s="175"/>
      <c r="N21" s="180"/>
      <c r="O21" s="186"/>
      <c r="P21" s="180"/>
      <c r="Q21" s="193">
        <v>121.9789381307591</v>
      </c>
      <c r="R21" s="192"/>
      <c r="S21" s="193">
        <v>136.86482661004953</v>
      </c>
      <c r="T21" s="186"/>
      <c r="U21" s="180"/>
      <c r="V21" s="180"/>
      <c r="W21" s="180"/>
      <c r="X21" s="192"/>
      <c r="Y21" s="192"/>
      <c r="Z21" s="192"/>
      <c r="AA21" s="192"/>
      <c r="AB21" s="180"/>
      <c r="AC21" s="316"/>
      <c r="AD21" s="1">
        <f t="shared" si="1"/>
        <v>18</v>
      </c>
      <c r="AE21" s="127" t="s">
        <v>252</v>
      </c>
      <c r="AF21" s="119" t="s">
        <v>15</v>
      </c>
      <c r="AG21" s="120">
        <v>1229.4504577773769</v>
      </c>
      <c r="AH21" s="128">
        <v>8</v>
      </c>
      <c r="AI21" s="238">
        <v>67.95</v>
      </c>
      <c r="AJ21" s="192"/>
      <c r="AK21" s="186"/>
      <c r="AL21" s="180"/>
      <c r="AM21" s="180"/>
      <c r="AN21" s="180"/>
      <c r="AO21" s="181">
        <v>186.26654760575957</v>
      </c>
      <c r="AP21" s="192"/>
      <c r="AQ21" s="293"/>
      <c r="AR21" s="180"/>
      <c r="AS21" s="180"/>
      <c r="AT21" s="192"/>
      <c r="AU21" s="180"/>
      <c r="AV21" s="193">
        <v>116.93170234454638</v>
      </c>
      <c r="AW21" s="186"/>
      <c r="AX21" s="302"/>
      <c r="AY21" s="180"/>
      <c r="AZ21" s="186"/>
      <c r="BA21" s="180"/>
      <c r="BB21" s="192"/>
      <c r="BC21" s="181">
        <v>229.06015037593983</v>
      </c>
      <c r="BD21" s="180"/>
      <c r="BE21" s="192"/>
      <c r="BF21" s="335"/>
      <c r="BG21" s="1">
        <f t="shared" si="2"/>
        <v>18</v>
      </c>
      <c r="BH21" s="127" t="s">
        <v>252</v>
      </c>
      <c r="BI21" s="119" t="s">
        <v>15</v>
      </c>
      <c r="BJ21" s="120">
        <v>1229.4504577773769</v>
      </c>
      <c r="BK21" s="128">
        <v>8</v>
      </c>
      <c r="BL21" s="186"/>
      <c r="BM21" s="180"/>
      <c r="BN21" s="175"/>
      <c r="BO21" s="175"/>
      <c r="BP21" s="192"/>
      <c r="BQ21" s="186"/>
      <c r="BR21" s="193">
        <v>139.31034482758619</v>
      </c>
      <c r="BS21" s="181">
        <v>231.08794788273616</v>
      </c>
      <c r="BT21" s="192"/>
      <c r="BU21" s="180"/>
      <c r="BV21" s="316"/>
    </row>
    <row r="22" spans="1:74">
      <c r="A22" s="1">
        <f t="shared" si="0"/>
        <v>19</v>
      </c>
      <c r="B22" s="127" t="s">
        <v>247</v>
      </c>
      <c r="C22" s="119" t="s">
        <v>12</v>
      </c>
      <c r="D22" s="120">
        <v>1214.7842067960032</v>
      </c>
      <c r="E22" s="128">
        <v>5</v>
      </c>
      <c r="F22" s="162"/>
      <c r="G22" s="175"/>
      <c r="H22" s="175"/>
      <c r="I22" s="175"/>
      <c r="J22" s="180"/>
      <c r="K22" s="186"/>
      <c r="L22" s="192"/>
      <c r="M22" s="175"/>
      <c r="N22" s="180"/>
      <c r="O22" s="186"/>
      <c r="P22" s="180"/>
      <c r="Q22" s="193">
        <v>166.97674418604652</v>
      </c>
      <c r="R22" s="192"/>
      <c r="S22" s="192"/>
      <c r="T22" s="186"/>
      <c r="U22" s="180"/>
      <c r="V22" s="180"/>
      <c r="W22" s="180"/>
      <c r="X22" s="192"/>
      <c r="Y22" s="192"/>
      <c r="Z22" s="192"/>
      <c r="AA22" s="192"/>
      <c r="AB22" s="180"/>
      <c r="AC22" s="316"/>
      <c r="AD22" s="1">
        <f t="shared" si="1"/>
        <v>19</v>
      </c>
      <c r="AE22" s="127" t="s">
        <v>247</v>
      </c>
      <c r="AF22" s="119" t="s">
        <v>12</v>
      </c>
      <c r="AG22" s="120">
        <v>1214.7842067960032</v>
      </c>
      <c r="AH22" s="128">
        <v>5</v>
      </c>
      <c r="AI22" s="180"/>
      <c r="AJ22" s="192"/>
      <c r="AK22" s="186"/>
      <c r="AL22" s="181">
        <v>282.30071980805121</v>
      </c>
      <c r="AM22" s="180"/>
      <c r="AN22" s="180"/>
      <c r="AO22" s="181">
        <v>317.30740484429066</v>
      </c>
      <c r="AP22" s="192"/>
      <c r="AQ22" s="293"/>
      <c r="AR22" s="180"/>
      <c r="AS22" s="180"/>
      <c r="AT22" s="192"/>
      <c r="AU22" s="180"/>
      <c r="AV22" s="193">
        <v>132.43536280233528</v>
      </c>
      <c r="AW22" s="186"/>
      <c r="AX22" s="302"/>
      <c r="AY22" s="180"/>
      <c r="AZ22" s="186"/>
      <c r="BA22" s="180"/>
      <c r="BB22" s="192"/>
      <c r="BC22" s="180"/>
      <c r="BD22" s="181">
        <v>315.76397515527947</v>
      </c>
      <c r="BE22" s="192"/>
      <c r="BF22" s="335"/>
      <c r="BG22" s="1">
        <f t="shared" si="2"/>
        <v>19</v>
      </c>
      <c r="BH22" s="127" t="s">
        <v>247</v>
      </c>
      <c r="BI22" s="119" t="s">
        <v>12</v>
      </c>
      <c r="BJ22" s="120">
        <v>1214.7842067960032</v>
      </c>
      <c r="BK22" s="128">
        <v>5</v>
      </c>
      <c r="BL22" s="186"/>
      <c r="BM22" s="180"/>
      <c r="BN22" s="175"/>
      <c r="BO22" s="175"/>
      <c r="BP22" s="192"/>
      <c r="BQ22" s="186"/>
      <c r="BR22" s="192"/>
      <c r="BS22" s="180"/>
      <c r="BT22" s="192"/>
      <c r="BU22" s="180"/>
      <c r="BV22" s="316"/>
    </row>
    <row r="23" spans="1:74">
      <c r="A23" s="1">
        <f t="shared" si="0"/>
        <v>20</v>
      </c>
      <c r="B23" s="127" t="s">
        <v>246</v>
      </c>
      <c r="C23" s="119" t="s">
        <v>13</v>
      </c>
      <c r="D23" s="120">
        <v>1207.5283059268479</v>
      </c>
      <c r="E23" s="128">
        <v>7</v>
      </c>
      <c r="F23" s="162"/>
      <c r="G23" s="175"/>
      <c r="H23" s="175"/>
      <c r="I23" s="175"/>
      <c r="J23" s="180"/>
      <c r="K23" s="186"/>
      <c r="L23" s="192"/>
      <c r="M23" s="175"/>
      <c r="N23" s="180"/>
      <c r="O23" s="186"/>
      <c r="P23" s="180"/>
      <c r="Q23" s="193">
        <v>174.95771670190277</v>
      </c>
      <c r="R23" s="192"/>
      <c r="S23" s="192"/>
      <c r="T23" s="186"/>
      <c r="U23" s="180"/>
      <c r="V23" s="180"/>
      <c r="W23" s="180"/>
      <c r="X23" s="193">
        <v>143.90688259109311</v>
      </c>
      <c r="Y23" s="193">
        <v>129.84126984126982</v>
      </c>
      <c r="Z23" s="193">
        <v>110.31712473572939</v>
      </c>
      <c r="AA23" s="193">
        <v>125.45454545454545</v>
      </c>
      <c r="AB23" s="181">
        <v>299.83326783809576</v>
      </c>
      <c r="AC23" s="316"/>
      <c r="AD23" s="1">
        <f t="shared" si="1"/>
        <v>20</v>
      </c>
      <c r="AE23" s="127" t="s">
        <v>246</v>
      </c>
      <c r="AF23" s="119" t="s">
        <v>13</v>
      </c>
      <c r="AG23" s="120">
        <v>1207.5283059268479</v>
      </c>
      <c r="AH23" s="128">
        <v>7</v>
      </c>
      <c r="AI23" s="180"/>
      <c r="AJ23" s="192"/>
      <c r="AK23" s="186"/>
      <c r="AL23" s="180"/>
      <c r="AM23" s="180"/>
      <c r="AN23" s="180"/>
      <c r="AO23" s="181">
        <v>223.2174987642116</v>
      </c>
      <c r="AP23" s="192"/>
      <c r="AQ23" s="293"/>
      <c r="AR23" s="180"/>
      <c r="AS23" s="180"/>
      <c r="AT23" s="192"/>
      <c r="AU23" s="180"/>
      <c r="AV23" s="192"/>
      <c r="AW23" s="186"/>
      <c r="AX23" s="302"/>
      <c r="AY23" s="180"/>
      <c r="AZ23" s="186"/>
      <c r="BA23" s="180"/>
      <c r="BB23" s="192"/>
      <c r="BC23" s="180"/>
      <c r="BD23" s="180"/>
      <c r="BE23" s="192"/>
      <c r="BF23" s="335"/>
      <c r="BG23" s="1">
        <f t="shared" si="2"/>
        <v>20</v>
      </c>
      <c r="BH23" s="127" t="s">
        <v>246</v>
      </c>
      <c r="BI23" s="119" t="s">
        <v>13</v>
      </c>
      <c r="BJ23" s="120">
        <v>1207.5283059268479</v>
      </c>
      <c r="BK23" s="128">
        <v>7</v>
      </c>
      <c r="BL23" s="186"/>
      <c r="BM23" s="180"/>
      <c r="BN23" s="175"/>
      <c r="BO23" s="175"/>
      <c r="BP23" s="192"/>
      <c r="BQ23" s="186"/>
      <c r="BR23" s="192"/>
      <c r="BS23" s="180"/>
      <c r="BT23" s="192"/>
      <c r="BU23" s="180"/>
      <c r="BV23" s="316"/>
    </row>
    <row r="24" spans="1:74">
      <c r="A24" s="1">
        <f t="shared" si="0"/>
        <v>21</v>
      </c>
      <c r="B24" s="127" t="s">
        <v>260</v>
      </c>
      <c r="C24" s="119" t="s">
        <v>16</v>
      </c>
      <c r="D24" s="120">
        <v>1163.3380754810214</v>
      </c>
      <c r="E24" s="128">
        <v>7</v>
      </c>
      <c r="F24" s="162"/>
      <c r="G24" s="175"/>
      <c r="H24" s="175"/>
      <c r="I24" s="175"/>
      <c r="J24" s="180"/>
      <c r="K24" s="186"/>
      <c r="L24" s="192"/>
      <c r="M24" s="175"/>
      <c r="N24" s="180"/>
      <c r="O24" s="186"/>
      <c r="P24" s="180"/>
      <c r="Q24" s="299">
        <v>10</v>
      </c>
      <c r="R24" s="192"/>
      <c r="S24" s="192"/>
      <c r="T24" s="186"/>
      <c r="U24" s="180"/>
      <c r="V24" s="180"/>
      <c r="W24" s="180"/>
      <c r="X24" s="192"/>
      <c r="Y24" s="192"/>
      <c r="Z24" s="192"/>
      <c r="AA24" s="192"/>
      <c r="AB24" s="180"/>
      <c r="AC24" s="316"/>
      <c r="AD24" s="1">
        <f t="shared" si="1"/>
        <v>21</v>
      </c>
      <c r="AE24" s="127" t="s">
        <v>260</v>
      </c>
      <c r="AF24" s="119" t="s">
        <v>16</v>
      </c>
      <c r="AG24" s="120">
        <v>1163.3380754810214</v>
      </c>
      <c r="AH24" s="128">
        <v>7</v>
      </c>
      <c r="AI24" s="238">
        <v>39.917647058823533</v>
      </c>
      <c r="AJ24" s="192"/>
      <c r="AK24" s="186"/>
      <c r="AL24" s="180"/>
      <c r="AM24" s="180"/>
      <c r="AN24" s="180"/>
      <c r="AO24" s="203">
        <v>18</v>
      </c>
      <c r="AP24" s="192"/>
      <c r="AQ24" s="293"/>
      <c r="AR24" s="180"/>
      <c r="AS24" s="180"/>
      <c r="AT24" s="192"/>
      <c r="AU24" s="180"/>
      <c r="AV24" s="192"/>
      <c r="AW24" s="186"/>
      <c r="AX24" s="303">
        <v>601.91095350669821</v>
      </c>
      <c r="AY24" s="180"/>
      <c r="AZ24" s="186"/>
      <c r="BA24" s="180"/>
      <c r="BB24" s="192"/>
      <c r="BC24" s="181">
        <v>220.66917293233084</v>
      </c>
      <c r="BD24" s="180"/>
      <c r="BE24" s="192"/>
      <c r="BF24" s="335"/>
      <c r="BG24" s="1">
        <f t="shared" si="2"/>
        <v>21</v>
      </c>
      <c r="BH24" s="127" t="s">
        <v>260</v>
      </c>
      <c r="BI24" s="119" t="s">
        <v>16</v>
      </c>
      <c r="BJ24" s="120">
        <v>1163.3380754810214</v>
      </c>
      <c r="BK24" s="128">
        <v>7</v>
      </c>
      <c r="BL24" s="186"/>
      <c r="BM24" s="180"/>
      <c r="BN24" s="175"/>
      <c r="BO24" s="175"/>
      <c r="BP24" s="192"/>
      <c r="BQ24" s="186"/>
      <c r="BR24" s="193">
        <v>82.100313479623821</v>
      </c>
      <c r="BS24" s="181">
        <v>190.73998850354474</v>
      </c>
      <c r="BT24" s="192"/>
      <c r="BU24" s="180"/>
      <c r="BV24" s="316"/>
    </row>
    <row r="25" spans="1:74">
      <c r="A25" s="1">
        <f t="shared" si="0"/>
        <v>22</v>
      </c>
      <c r="B25" s="127" t="s">
        <v>258</v>
      </c>
      <c r="C25" s="119" t="s">
        <v>16</v>
      </c>
      <c r="D25" s="120">
        <v>1050.3464629211908</v>
      </c>
      <c r="E25" s="128">
        <v>7</v>
      </c>
      <c r="F25" s="162"/>
      <c r="G25" s="175"/>
      <c r="H25" s="175"/>
      <c r="I25" s="175"/>
      <c r="J25" s="180"/>
      <c r="K25" s="186"/>
      <c r="L25" s="192"/>
      <c r="M25" s="175"/>
      <c r="N25" s="180"/>
      <c r="O25" s="186"/>
      <c r="P25" s="180"/>
      <c r="Q25" s="301">
        <v>36.705426356589143</v>
      </c>
      <c r="R25" s="192"/>
      <c r="S25" s="193">
        <v>103.28851144137769</v>
      </c>
      <c r="T25" s="186"/>
      <c r="U25" s="180"/>
      <c r="V25" s="180"/>
      <c r="W25" s="180"/>
      <c r="X25" s="192"/>
      <c r="Y25" s="192"/>
      <c r="Z25" s="192"/>
      <c r="AA25" s="192"/>
      <c r="AB25" s="180"/>
      <c r="AC25" s="316"/>
      <c r="AD25" s="1">
        <f t="shared" si="1"/>
        <v>22</v>
      </c>
      <c r="AE25" s="127" t="s">
        <v>258</v>
      </c>
      <c r="AF25" s="119" t="s">
        <v>16</v>
      </c>
      <c r="AG25" s="120">
        <v>1050.3464629211908</v>
      </c>
      <c r="AH25" s="128">
        <v>7</v>
      </c>
      <c r="AI25" s="181">
        <v>165.49411764705883</v>
      </c>
      <c r="AJ25" s="192"/>
      <c r="AK25" s="186"/>
      <c r="AL25" s="180"/>
      <c r="AM25" s="180"/>
      <c r="AN25" s="180"/>
      <c r="AO25" s="181">
        <v>181.14130739736274</v>
      </c>
      <c r="AP25" s="192"/>
      <c r="AQ25" s="293"/>
      <c r="AR25" s="180"/>
      <c r="AS25" s="180"/>
      <c r="AT25" s="192"/>
      <c r="AU25" s="180"/>
      <c r="AV25" s="192"/>
      <c r="AW25" s="186"/>
      <c r="AX25" s="303">
        <v>535.71710007880222</v>
      </c>
      <c r="AY25" s="180"/>
      <c r="AZ25" s="186"/>
      <c r="BA25" s="180"/>
      <c r="BB25" s="192"/>
      <c r="BC25" s="180"/>
      <c r="BD25" s="180"/>
      <c r="BE25" s="192"/>
      <c r="BF25" s="335"/>
      <c r="BG25" s="1">
        <f t="shared" si="2"/>
        <v>22</v>
      </c>
      <c r="BH25" s="127" t="s">
        <v>258</v>
      </c>
      <c r="BI25" s="119" t="s">
        <v>16</v>
      </c>
      <c r="BJ25" s="120">
        <v>1050.3464629211908</v>
      </c>
      <c r="BK25" s="128">
        <v>7</v>
      </c>
      <c r="BL25" s="186"/>
      <c r="BM25" s="180"/>
      <c r="BN25" s="175"/>
      <c r="BO25" s="175"/>
      <c r="BP25" s="192"/>
      <c r="BQ25" s="186"/>
      <c r="BR25" s="299">
        <v>10</v>
      </c>
      <c r="BS25" s="203">
        <v>18</v>
      </c>
      <c r="BT25" s="192"/>
      <c r="BU25" s="180"/>
      <c r="BV25" s="316"/>
    </row>
    <row r="26" spans="1:74">
      <c r="A26" s="1">
        <f t="shared" si="0"/>
        <v>23</v>
      </c>
      <c r="B26" s="127" t="s">
        <v>280</v>
      </c>
      <c r="C26" s="119" t="s">
        <v>13</v>
      </c>
      <c r="D26" s="120">
        <v>953.08246894954812</v>
      </c>
      <c r="E26" s="128">
        <v>7</v>
      </c>
      <c r="F26" s="162"/>
      <c r="G26" s="175"/>
      <c r="H26" s="175"/>
      <c r="I26" s="175"/>
      <c r="J26" s="180"/>
      <c r="K26" s="186"/>
      <c r="L26" s="192"/>
      <c r="M26" s="175"/>
      <c r="N26" s="180"/>
      <c r="O26" s="186"/>
      <c r="P26" s="180"/>
      <c r="Q26" s="192"/>
      <c r="R26" s="192"/>
      <c r="S26" s="192"/>
      <c r="T26" s="186"/>
      <c r="U26" s="180"/>
      <c r="V26" s="180"/>
      <c r="W26" s="180"/>
      <c r="X26" s="193">
        <v>104.83805668016194</v>
      </c>
      <c r="Y26" s="193">
        <v>74.682539682539684</v>
      </c>
      <c r="Z26" s="193">
        <v>91.923890063424935</v>
      </c>
      <c r="AA26" s="193">
        <v>99.772727272727266</v>
      </c>
      <c r="AB26" s="180"/>
      <c r="AC26" s="316"/>
      <c r="AD26" s="1">
        <f t="shared" si="1"/>
        <v>23</v>
      </c>
      <c r="AE26" s="127" t="s">
        <v>280</v>
      </c>
      <c r="AF26" s="119" t="s">
        <v>13</v>
      </c>
      <c r="AG26" s="120">
        <v>953.08246894954812</v>
      </c>
      <c r="AH26" s="128">
        <v>7</v>
      </c>
      <c r="AI26" s="181">
        <v>135.12857142857143</v>
      </c>
      <c r="AJ26" s="192"/>
      <c r="AK26" s="186"/>
      <c r="AL26" s="180"/>
      <c r="AM26" s="180"/>
      <c r="AN26" s="180"/>
      <c r="AO26" s="180"/>
      <c r="AP26" s="192"/>
      <c r="AQ26" s="292">
        <v>117.24137931034484</v>
      </c>
      <c r="AR26" s="180"/>
      <c r="AS26" s="180"/>
      <c r="AT26" s="193">
        <v>162.56166982922201</v>
      </c>
      <c r="AU26" s="180"/>
      <c r="AV26" s="192"/>
      <c r="AW26" s="186"/>
      <c r="AX26" s="302"/>
      <c r="AY26" s="180"/>
      <c r="AZ26" s="186"/>
      <c r="BA26" s="180"/>
      <c r="BB26" s="192"/>
      <c r="BC26" s="180"/>
      <c r="BD26" s="180"/>
      <c r="BE26" s="192"/>
      <c r="BF26" s="335"/>
      <c r="BG26" s="1">
        <f t="shared" si="2"/>
        <v>23</v>
      </c>
      <c r="BH26" s="127" t="s">
        <v>280</v>
      </c>
      <c r="BI26" s="119" t="s">
        <v>13</v>
      </c>
      <c r="BJ26" s="120">
        <v>953.08246894954812</v>
      </c>
      <c r="BK26" s="128">
        <v>7</v>
      </c>
      <c r="BL26" s="186"/>
      <c r="BM26" s="180"/>
      <c r="BN26" s="175"/>
      <c r="BO26" s="175"/>
      <c r="BP26" s="192"/>
      <c r="BQ26" s="186"/>
      <c r="BR26" s="192"/>
      <c r="BS26" s="180"/>
      <c r="BT26" s="192"/>
      <c r="BU26" s="181">
        <v>166.93363468255598</v>
      </c>
      <c r="BV26" s="316"/>
    </row>
    <row r="27" spans="1:74">
      <c r="A27" s="1">
        <f t="shared" si="0"/>
        <v>24</v>
      </c>
      <c r="B27" s="127" t="s">
        <v>249</v>
      </c>
      <c r="C27" s="119" t="s">
        <v>242</v>
      </c>
      <c r="D27" s="120">
        <v>949.9708498023715</v>
      </c>
      <c r="E27" s="128">
        <v>4</v>
      </c>
      <c r="F27" s="162"/>
      <c r="G27" s="175"/>
      <c r="H27" s="175"/>
      <c r="I27" s="175"/>
      <c r="J27" s="180"/>
      <c r="K27" s="186"/>
      <c r="L27" s="192"/>
      <c r="M27" s="175"/>
      <c r="N27" s="180"/>
      <c r="O27" s="186"/>
      <c r="P27" s="180"/>
      <c r="Q27" s="193">
        <v>138.125</v>
      </c>
      <c r="R27" s="192"/>
      <c r="S27" s="192"/>
      <c r="T27" s="186"/>
      <c r="U27" s="181">
        <v>198</v>
      </c>
      <c r="V27" s="180"/>
      <c r="W27" s="180"/>
      <c r="X27" s="192"/>
      <c r="Y27" s="192"/>
      <c r="Z27" s="192"/>
      <c r="AA27" s="192"/>
      <c r="AB27" s="181">
        <v>217.20948616600791</v>
      </c>
      <c r="AC27" s="316"/>
      <c r="AD27" s="1">
        <f t="shared" si="1"/>
        <v>24</v>
      </c>
      <c r="AE27" s="127" t="s">
        <v>249</v>
      </c>
      <c r="AF27" s="119" t="s">
        <v>242</v>
      </c>
      <c r="AG27" s="120">
        <v>949.9708498023715</v>
      </c>
      <c r="AH27" s="128">
        <v>4</v>
      </c>
      <c r="AI27" s="180"/>
      <c r="AJ27" s="192"/>
      <c r="AK27" s="186"/>
      <c r="AL27" s="180"/>
      <c r="AM27" s="180"/>
      <c r="AN27" s="180"/>
      <c r="AO27" s="180"/>
      <c r="AP27" s="192"/>
      <c r="AQ27" s="292">
        <v>175</v>
      </c>
      <c r="AR27" s="180"/>
      <c r="AS27" s="180"/>
      <c r="AT27" s="192"/>
      <c r="AU27" s="180"/>
      <c r="AV27" s="192"/>
      <c r="AW27" s="186"/>
      <c r="AX27" s="302"/>
      <c r="AY27" s="180"/>
      <c r="AZ27" s="186"/>
      <c r="BA27" s="180"/>
      <c r="BB27" s="192"/>
      <c r="BC27" s="180"/>
      <c r="BD27" s="181">
        <v>221.63636363636363</v>
      </c>
      <c r="BE27" s="192"/>
      <c r="BF27" s="335"/>
      <c r="BG27" s="1">
        <f t="shared" si="2"/>
        <v>24</v>
      </c>
      <c r="BH27" s="127" t="s">
        <v>249</v>
      </c>
      <c r="BI27" s="119" t="s">
        <v>242</v>
      </c>
      <c r="BJ27" s="120">
        <v>949.9708498023715</v>
      </c>
      <c r="BK27" s="128">
        <v>4</v>
      </c>
      <c r="BL27" s="186"/>
      <c r="BM27" s="180"/>
      <c r="BN27" s="175"/>
      <c r="BO27" s="175"/>
      <c r="BP27" s="192"/>
      <c r="BQ27" s="186"/>
      <c r="BR27" s="192"/>
      <c r="BS27" s="180"/>
      <c r="BT27" s="192"/>
      <c r="BU27" s="180"/>
      <c r="BV27" s="316"/>
    </row>
    <row r="28" spans="1:74">
      <c r="A28" s="1">
        <f t="shared" si="0"/>
        <v>25</v>
      </c>
      <c r="B28" s="127" t="s">
        <v>221</v>
      </c>
      <c r="C28" s="119" t="s">
        <v>14</v>
      </c>
      <c r="D28" s="120">
        <v>896.58185219094617</v>
      </c>
      <c r="E28" s="128">
        <v>7</v>
      </c>
      <c r="F28" s="162"/>
      <c r="G28" s="175"/>
      <c r="H28" s="175"/>
      <c r="I28" s="175"/>
      <c r="J28" s="180"/>
      <c r="K28" s="187">
        <v>30</v>
      </c>
      <c r="L28" s="193">
        <v>93.803552769070009</v>
      </c>
      <c r="M28" s="175"/>
      <c r="N28" s="180"/>
      <c r="O28" s="186"/>
      <c r="P28" s="181">
        <v>119.03092783505154</v>
      </c>
      <c r="Q28" s="192"/>
      <c r="R28" s="192"/>
      <c r="S28" s="192"/>
      <c r="T28" s="186"/>
      <c r="U28" s="180"/>
      <c r="V28" s="181">
        <v>155.42857142857144</v>
      </c>
      <c r="W28" s="180"/>
      <c r="X28" s="192"/>
      <c r="Y28" s="192"/>
      <c r="Z28" s="192"/>
      <c r="AA28" s="192"/>
      <c r="AB28" s="180"/>
      <c r="AC28" s="316"/>
      <c r="AD28" s="1">
        <f t="shared" si="1"/>
        <v>25</v>
      </c>
      <c r="AE28" s="127" t="s">
        <v>221</v>
      </c>
      <c r="AF28" s="119" t="s">
        <v>14</v>
      </c>
      <c r="AG28" s="120">
        <v>896.58185219094617</v>
      </c>
      <c r="AH28" s="128">
        <v>7</v>
      </c>
      <c r="AI28" s="181">
        <v>145.73076923076923</v>
      </c>
      <c r="AJ28" s="192"/>
      <c r="AK28" s="186"/>
      <c r="AL28" s="180"/>
      <c r="AM28" s="180"/>
      <c r="AN28" s="180"/>
      <c r="AO28" s="180"/>
      <c r="AP28" s="192"/>
      <c r="AQ28" s="293"/>
      <c r="AR28" s="180"/>
      <c r="AS28" s="180"/>
      <c r="AT28" s="192"/>
      <c r="AU28" s="180"/>
      <c r="AV28" s="192"/>
      <c r="AW28" s="186"/>
      <c r="AX28" s="302"/>
      <c r="AY28" s="180"/>
      <c r="AZ28" s="186"/>
      <c r="BA28" s="180"/>
      <c r="BB28" s="192"/>
      <c r="BC28" s="180"/>
      <c r="BD28" s="180"/>
      <c r="BE28" s="192"/>
      <c r="BF28" s="335"/>
      <c r="BG28" s="1">
        <f t="shared" si="2"/>
        <v>25</v>
      </c>
      <c r="BH28" s="127" t="s">
        <v>221</v>
      </c>
      <c r="BI28" s="119" t="s">
        <v>14</v>
      </c>
      <c r="BJ28" s="120">
        <v>896.58185219094617</v>
      </c>
      <c r="BK28" s="128">
        <v>7</v>
      </c>
      <c r="BL28" s="186"/>
      <c r="BM28" s="180"/>
      <c r="BN28" s="175"/>
      <c r="BO28" s="174">
        <v>135.98930481283423</v>
      </c>
      <c r="BP28" s="192"/>
      <c r="BQ28" s="186"/>
      <c r="BR28" s="192"/>
      <c r="BS28" s="180"/>
      <c r="BT28" s="192"/>
      <c r="BU28" s="181">
        <v>216.59872611464971</v>
      </c>
      <c r="BV28" s="316"/>
    </row>
    <row r="29" spans="1:74">
      <c r="A29" s="1">
        <f t="shared" si="0"/>
        <v>26</v>
      </c>
      <c r="B29" s="127" t="s">
        <v>219</v>
      </c>
      <c r="C29" s="119" t="s">
        <v>15</v>
      </c>
      <c r="D29" s="120">
        <v>847.38104890382999</v>
      </c>
      <c r="E29" s="128">
        <v>9</v>
      </c>
      <c r="F29" s="162"/>
      <c r="G29" s="175"/>
      <c r="H29" s="175"/>
      <c r="I29" s="174">
        <v>103.53557240881184</v>
      </c>
      <c r="J29" s="180"/>
      <c r="K29" s="186"/>
      <c r="L29" s="192"/>
      <c r="M29" s="175"/>
      <c r="N29" s="181">
        <v>114.54982843927129</v>
      </c>
      <c r="O29" s="186"/>
      <c r="P29" s="180"/>
      <c r="Q29" s="192"/>
      <c r="R29" s="192"/>
      <c r="S29" s="192"/>
      <c r="T29" s="186"/>
      <c r="U29" s="180"/>
      <c r="V29" s="180"/>
      <c r="W29" s="181">
        <v>127.16129032258064</v>
      </c>
      <c r="X29" s="192"/>
      <c r="Y29" s="192"/>
      <c r="Z29" s="192"/>
      <c r="AA29" s="192"/>
      <c r="AB29" s="203">
        <v>18</v>
      </c>
      <c r="AC29" s="316"/>
      <c r="AD29" s="1">
        <f t="shared" si="1"/>
        <v>26</v>
      </c>
      <c r="AE29" s="127" t="s">
        <v>219</v>
      </c>
      <c r="AF29" s="119" t="s">
        <v>15</v>
      </c>
      <c r="AG29" s="120">
        <v>847.38104890382999</v>
      </c>
      <c r="AH29" s="128">
        <v>9</v>
      </c>
      <c r="AI29" s="180"/>
      <c r="AJ29" s="192"/>
      <c r="AK29" s="186"/>
      <c r="AL29" s="181">
        <v>119.35438998445299</v>
      </c>
      <c r="AM29" s="180"/>
      <c r="AN29" s="180"/>
      <c r="AO29" s="180"/>
      <c r="AP29" s="192"/>
      <c r="AQ29" s="292">
        <v>96.551724137931032</v>
      </c>
      <c r="AR29" s="203">
        <v>18</v>
      </c>
      <c r="AS29" s="180"/>
      <c r="AT29" s="192"/>
      <c r="AU29" s="180"/>
      <c r="AV29" s="192"/>
      <c r="AW29" s="186"/>
      <c r="AX29" s="302"/>
      <c r="AY29" s="180"/>
      <c r="AZ29" s="186"/>
      <c r="BA29" s="180"/>
      <c r="BB29" s="193">
        <v>74.66280134269148</v>
      </c>
      <c r="BC29" s="238">
        <v>48.13533834586466</v>
      </c>
      <c r="BD29" s="180"/>
      <c r="BE29" s="192"/>
      <c r="BF29" s="335"/>
      <c r="BG29" s="1">
        <f t="shared" si="2"/>
        <v>26</v>
      </c>
      <c r="BH29" s="127" t="s">
        <v>219</v>
      </c>
      <c r="BI29" s="119" t="s">
        <v>15</v>
      </c>
      <c r="BJ29" s="120">
        <v>847.38104890382999</v>
      </c>
      <c r="BK29" s="128">
        <v>9</v>
      </c>
      <c r="BL29" s="186"/>
      <c r="BM29" s="180"/>
      <c r="BN29" s="175"/>
      <c r="BO29" s="175"/>
      <c r="BP29" s="192"/>
      <c r="BQ29" s="186"/>
      <c r="BR29" s="192"/>
      <c r="BS29" s="180"/>
      <c r="BT29" s="192"/>
      <c r="BU29" s="181">
        <v>127.43010392222595</v>
      </c>
      <c r="BV29" s="316"/>
    </row>
    <row r="30" spans="1:74">
      <c r="A30" s="1">
        <f t="shared" si="0"/>
        <v>27</v>
      </c>
      <c r="B30" s="127" t="s">
        <v>288</v>
      </c>
      <c r="C30" s="119" t="s">
        <v>14</v>
      </c>
      <c r="D30" s="120">
        <v>787.81515182946123</v>
      </c>
      <c r="E30" s="128">
        <v>2</v>
      </c>
      <c r="F30" s="162"/>
      <c r="G30" s="175"/>
      <c r="H30" s="175"/>
      <c r="I30" s="175"/>
      <c r="J30" s="180"/>
      <c r="K30" s="186"/>
      <c r="L30" s="192"/>
      <c r="M30" s="175"/>
      <c r="N30" s="180"/>
      <c r="O30" s="186"/>
      <c r="P30" s="180"/>
      <c r="Q30" s="192"/>
      <c r="R30" s="192"/>
      <c r="S30" s="192"/>
      <c r="T30" s="186"/>
      <c r="U30" s="180"/>
      <c r="V30" s="180"/>
      <c r="W30" s="180"/>
      <c r="X30" s="192"/>
      <c r="Y30" s="192"/>
      <c r="Z30" s="192"/>
      <c r="AA30" s="192"/>
      <c r="AB30" s="181">
        <v>315.87589453503159</v>
      </c>
      <c r="AC30" s="316"/>
      <c r="AD30" s="1">
        <f t="shared" si="1"/>
        <v>27</v>
      </c>
      <c r="AE30" s="127" t="s">
        <v>288</v>
      </c>
      <c r="AF30" s="119" t="s">
        <v>14</v>
      </c>
      <c r="AG30" s="120">
        <v>787.81515182946123</v>
      </c>
      <c r="AH30" s="128">
        <v>2</v>
      </c>
      <c r="AI30" s="181">
        <v>308.14615384615388</v>
      </c>
      <c r="AJ30" s="192"/>
      <c r="AK30" s="186"/>
      <c r="AL30" s="180"/>
      <c r="AM30" s="180"/>
      <c r="AN30" s="180"/>
      <c r="AO30" s="180"/>
      <c r="AP30" s="192"/>
      <c r="AQ30" s="292">
        <v>163.79310344827587</v>
      </c>
      <c r="AR30" s="180"/>
      <c r="AS30" s="180"/>
      <c r="AT30" s="192"/>
      <c r="AU30" s="180"/>
      <c r="AV30" s="192"/>
      <c r="AW30" s="186"/>
      <c r="AX30" s="302"/>
      <c r="AY30" s="180"/>
      <c r="AZ30" s="186"/>
      <c r="BA30" s="180"/>
      <c r="BB30" s="192"/>
      <c r="BC30" s="180"/>
      <c r="BD30" s="180"/>
      <c r="BE30" s="192"/>
      <c r="BF30" s="335"/>
      <c r="BG30" s="1">
        <f t="shared" si="2"/>
        <v>27</v>
      </c>
      <c r="BH30" s="127" t="s">
        <v>288</v>
      </c>
      <c r="BI30" s="119" t="s">
        <v>14</v>
      </c>
      <c r="BJ30" s="120">
        <v>787.81515182946123</v>
      </c>
      <c r="BK30" s="128">
        <v>2</v>
      </c>
      <c r="BL30" s="186"/>
      <c r="BM30" s="180"/>
      <c r="BN30" s="175"/>
      <c r="BO30" s="175"/>
      <c r="BP30" s="192"/>
      <c r="BQ30" s="186"/>
      <c r="BR30" s="192"/>
      <c r="BS30" s="180"/>
      <c r="BT30" s="192"/>
      <c r="BU30" s="180"/>
      <c r="BV30" s="316"/>
    </row>
    <row r="31" spans="1:74">
      <c r="A31" s="1">
        <f t="shared" si="0"/>
        <v>28</v>
      </c>
      <c r="B31" s="127" t="s">
        <v>207</v>
      </c>
      <c r="C31" s="119" t="s">
        <v>11</v>
      </c>
      <c r="D31" s="120">
        <v>755.51158775396254</v>
      </c>
      <c r="E31" s="128">
        <v>7</v>
      </c>
      <c r="F31" s="162"/>
      <c r="G31" s="174">
        <v>54.273504273504273</v>
      </c>
      <c r="H31" s="175"/>
      <c r="I31" s="175"/>
      <c r="J31" s="180"/>
      <c r="K31" s="185">
        <v>146.0958904109589</v>
      </c>
      <c r="L31" s="192"/>
      <c r="M31" s="175"/>
      <c r="N31" s="180"/>
      <c r="O31" s="185">
        <v>250.11346998535873</v>
      </c>
      <c r="P31" s="180"/>
      <c r="Q31" s="192"/>
      <c r="R31" s="192"/>
      <c r="S31" s="192"/>
      <c r="T31" s="186"/>
      <c r="U31" s="180"/>
      <c r="V31" s="180"/>
      <c r="W31" s="180"/>
      <c r="X31" s="192"/>
      <c r="Y31" s="192"/>
      <c r="Z31" s="192"/>
      <c r="AA31" s="192"/>
      <c r="AB31" s="181">
        <v>126.77572559366754</v>
      </c>
      <c r="AC31" s="316"/>
      <c r="AD31" s="1">
        <f t="shared" si="1"/>
        <v>28</v>
      </c>
      <c r="AE31" s="127" t="s">
        <v>207</v>
      </c>
      <c r="AF31" s="119" t="s">
        <v>11</v>
      </c>
      <c r="AG31" s="120">
        <v>755.51158775396254</v>
      </c>
      <c r="AH31" s="128">
        <v>7</v>
      </c>
      <c r="AI31" s="203">
        <v>18</v>
      </c>
      <c r="AJ31" s="192"/>
      <c r="AK31" s="186"/>
      <c r="AL31" s="180"/>
      <c r="AM31" s="180"/>
      <c r="AN31" s="180"/>
      <c r="AO31" s="203">
        <v>18</v>
      </c>
      <c r="AP31" s="192"/>
      <c r="AQ31" s="292">
        <v>70.689655172413794</v>
      </c>
      <c r="AR31" s="180"/>
      <c r="AS31" s="180"/>
      <c r="AT31" s="192"/>
      <c r="AU31" s="180"/>
      <c r="AV31" s="192"/>
      <c r="AW31" s="186"/>
      <c r="AX31" s="302"/>
      <c r="AY31" s="180"/>
      <c r="AZ31" s="310">
        <v>71.563342318059298</v>
      </c>
      <c r="BA31" s="180"/>
      <c r="BB31" s="192"/>
      <c r="BC31" s="180"/>
      <c r="BD31" s="180"/>
      <c r="BE31" s="192"/>
      <c r="BF31" s="335"/>
      <c r="BG31" s="1">
        <f t="shared" si="2"/>
        <v>28</v>
      </c>
      <c r="BH31" s="127" t="s">
        <v>207</v>
      </c>
      <c r="BI31" s="119" t="s">
        <v>11</v>
      </c>
      <c r="BJ31" s="120">
        <v>755.51158775396254</v>
      </c>
      <c r="BK31" s="128">
        <v>7</v>
      </c>
      <c r="BL31" s="186"/>
      <c r="BM31" s="180"/>
      <c r="BN31" s="175"/>
      <c r="BO31" s="175"/>
      <c r="BP31" s="192"/>
      <c r="BQ31" s="186"/>
      <c r="BR31" s="192"/>
      <c r="BS31" s="180"/>
      <c r="BT31" s="192"/>
      <c r="BU31" s="180"/>
      <c r="BV31" s="316"/>
    </row>
    <row r="32" spans="1:74">
      <c r="A32" s="1">
        <f t="shared" si="0"/>
        <v>29</v>
      </c>
      <c r="B32" s="127" t="s">
        <v>255</v>
      </c>
      <c r="C32" s="119" t="s">
        <v>14</v>
      </c>
      <c r="D32" s="120">
        <v>732.38846675290654</v>
      </c>
      <c r="E32" s="128">
        <v>5</v>
      </c>
      <c r="F32" s="162"/>
      <c r="G32" s="175"/>
      <c r="H32" s="175"/>
      <c r="I32" s="175"/>
      <c r="J32" s="180"/>
      <c r="K32" s="186"/>
      <c r="L32" s="192"/>
      <c r="M32" s="175"/>
      <c r="N32" s="180"/>
      <c r="O32" s="186"/>
      <c r="P32" s="180"/>
      <c r="Q32" s="193">
        <v>110.44275491949911</v>
      </c>
      <c r="R32" s="193">
        <v>95.776487663280108</v>
      </c>
      <c r="S32" s="192"/>
      <c r="T32" s="186"/>
      <c r="U32" s="180"/>
      <c r="V32" s="180"/>
      <c r="W32" s="180"/>
      <c r="X32" s="192"/>
      <c r="Y32" s="192"/>
      <c r="Z32" s="192"/>
      <c r="AA32" s="192"/>
      <c r="AB32" s="181">
        <v>193.29963364400828</v>
      </c>
      <c r="AC32" s="316"/>
      <c r="AD32" s="1">
        <f t="shared" si="1"/>
        <v>29</v>
      </c>
      <c r="AE32" s="127" t="s">
        <v>255</v>
      </c>
      <c r="AF32" s="119" t="s">
        <v>14</v>
      </c>
      <c r="AG32" s="120">
        <v>732.38846675290654</v>
      </c>
      <c r="AH32" s="128">
        <v>5</v>
      </c>
      <c r="AI32" s="180"/>
      <c r="AJ32" s="192"/>
      <c r="AK32" s="186"/>
      <c r="AL32" s="180"/>
      <c r="AM32" s="180"/>
      <c r="AN32" s="180"/>
      <c r="AO32" s="180"/>
      <c r="AP32" s="192"/>
      <c r="AQ32" s="293"/>
      <c r="AR32" s="181">
        <v>136.63926293408929</v>
      </c>
      <c r="AS32" s="180"/>
      <c r="AT32" s="192"/>
      <c r="AU32" s="180"/>
      <c r="AV32" s="192"/>
      <c r="AW32" s="186"/>
      <c r="AX32" s="302"/>
      <c r="AY32" s="180"/>
      <c r="AZ32" s="186"/>
      <c r="BA32" s="180"/>
      <c r="BB32" s="192"/>
      <c r="BC32" s="180"/>
      <c r="BD32" s="181">
        <v>196.23032759202971</v>
      </c>
      <c r="BE32" s="192"/>
      <c r="BF32" s="335"/>
      <c r="BG32" s="1">
        <f t="shared" si="2"/>
        <v>29</v>
      </c>
      <c r="BH32" s="127" t="s">
        <v>255</v>
      </c>
      <c r="BI32" s="119" t="s">
        <v>14</v>
      </c>
      <c r="BJ32" s="120">
        <v>732.38846675290654</v>
      </c>
      <c r="BK32" s="128">
        <v>5</v>
      </c>
      <c r="BL32" s="186"/>
      <c r="BM32" s="180"/>
      <c r="BN32" s="175"/>
      <c r="BO32" s="175"/>
      <c r="BP32" s="192"/>
      <c r="BQ32" s="186"/>
      <c r="BR32" s="192"/>
      <c r="BS32" s="180"/>
      <c r="BT32" s="192"/>
      <c r="BU32" s="180"/>
      <c r="BV32" s="316"/>
    </row>
    <row r="33" spans="1:74">
      <c r="A33" s="1">
        <f t="shared" si="0"/>
        <v>30</v>
      </c>
      <c r="B33" s="127" t="s">
        <v>218</v>
      </c>
      <c r="C33" s="119" t="s">
        <v>13</v>
      </c>
      <c r="D33" s="120">
        <v>647.71440261157863</v>
      </c>
      <c r="E33" s="128">
        <v>3</v>
      </c>
      <c r="F33" s="162"/>
      <c r="G33" s="175"/>
      <c r="H33" s="175"/>
      <c r="I33" s="174">
        <v>163.40375586854461</v>
      </c>
      <c r="J33" s="180"/>
      <c r="K33" s="186"/>
      <c r="L33" s="192"/>
      <c r="M33" s="175"/>
      <c r="N33" s="180"/>
      <c r="O33" s="186"/>
      <c r="P33" s="180"/>
      <c r="Q33" s="193">
        <v>144.25702204771972</v>
      </c>
      <c r="R33" s="192"/>
      <c r="S33" s="192"/>
      <c r="T33" s="186"/>
      <c r="U33" s="180"/>
      <c r="V33" s="180"/>
      <c r="W33" s="180"/>
      <c r="X33" s="192"/>
      <c r="Y33" s="192"/>
      <c r="Z33" s="192"/>
      <c r="AA33" s="192"/>
      <c r="AB33" s="180"/>
      <c r="AC33" s="316"/>
      <c r="AD33" s="1">
        <f t="shared" si="1"/>
        <v>30</v>
      </c>
      <c r="AE33" s="127" t="s">
        <v>218</v>
      </c>
      <c r="AF33" s="119" t="s">
        <v>13</v>
      </c>
      <c r="AG33" s="120">
        <v>647.71440261157863</v>
      </c>
      <c r="AH33" s="128">
        <v>3</v>
      </c>
      <c r="AI33" s="180"/>
      <c r="AJ33" s="192"/>
      <c r="AK33" s="186"/>
      <c r="AL33" s="180"/>
      <c r="AM33" s="180"/>
      <c r="AN33" s="180"/>
      <c r="AO33" s="181">
        <v>202.12259021255562</v>
      </c>
      <c r="AP33" s="192"/>
      <c r="AQ33" s="292">
        <v>137.93103448275861</v>
      </c>
      <c r="AR33" s="180"/>
      <c r="AS33" s="180"/>
      <c r="AT33" s="192"/>
      <c r="AU33" s="180"/>
      <c r="AV33" s="192"/>
      <c r="AW33" s="186"/>
      <c r="AX33" s="302"/>
      <c r="AY33" s="180"/>
      <c r="AZ33" s="186"/>
      <c r="BA33" s="180"/>
      <c r="BB33" s="192"/>
      <c r="BC33" s="180"/>
      <c r="BD33" s="180"/>
      <c r="BE33" s="192"/>
      <c r="BF33" s="335"/>
      <c r="BG33" s="1">
        <f t="shared" si="2"/>
        <v>30</v>
      </c>
      <c r="BH33" s="127" t="s">
        <v>218</v>
      </c>
      <c r="BI33" s="119" t="s">
        <v>13</v>
      </c>
      <c r="BJ33" s="120">
        <v>647.71440261157863</v>
      </c>
      <c r="BK33" s="128">
        <v>3</v>
      </c>
      <c r="BL33" s="186"/>
      <c r="BM33" s="180"/>
      <c r="BN33" s="175"/>
      <c r="BO33" s="175"/>
      <c r="BP33" s="192"/>
      <c r="BQ33" s="186"/>
      <c r="BR33" s="192"/>
      <c r="BS33" s="180"/>
      <c r="BT33" s="192"/>
      <c r="BU33" s="180"/>
      <c r="BV33" s="316"/>
    </row>
    <row r="34" spans="1:74">
      <c r="A34" s="1">
        <f t="shared" si="0"/>
        <v>31</v>
      </c>
      <c r="B34" s="127" t="s">
        <v>233</v>
      </c>
      <c r="C34" s="119" t="s">
        <v>13</v>
      </c>
      <c r="D34" s="120">
        <v>611.4123842462684</v>
      </c>
      <c r="E34" s="128">
        <v>6</v>
      </c>
      <c r="F34" s="162"/>
      <c r="G34" s="175"/>
      <c r="H34" s="175"/>
      <c r="I34" s="175"/>
      <c r="J34" s="180"/>
      <c r="K34" s="186"/>
      <c r="L34" s="192"/>
      <c r="M34" s="175"/>
      <c r="N34" s="181">
        <v>89.432048681541573</v>
      </c>
      <c r="O34" s="186"/>
      <c r="P34" s="180"/>
      <c r="Q34" s="192"/>
      <c r="R34" s="193">
        <v>107.31214829526647</v>
      </c>
      <c r="S34" s="192"/>
      <c r="T34" s="186"/>
      <c r="U34" s="180"/>
      <c r="V34" s="180"/>
      <c r="W34" s="180"/>
      <c r="X34" s="192"/>
      <c r="Y34" s="192"/>
      <c r="Z34" s="192"/>
      <c r="AA34" s="192"/>
      <c r="AB34" s="180"/>
      <c r="AC34" s="316"/>
      <c r="AD34" s="1">
        <f t="shared" si="1"/>
        <v>31</v>
      </c>
      <c r="AE34" s="127" t="s">
        <v>233</v>
      </c>
      <c r="AF34" s="119" t="s">
        <v>13</v>
      </c>
      <c r="AG34" s="120">
        <v>611.4123842462684</v>
      </c>
      <c r="AH34" s="128">
        <v>6</v>
      </c>
      <c r="AI34" s="181">
        <v>139.41428571428571</v>
      </c>
      <c r="AJ34" s="192"/>
      <c r="AK34" s="186"/>
      <c r="AL34" s="180"/>
      <c r="AM34" s="180"/>
      <c r="AN34" s="180"/>
      <c r="AO34" s="181">
        <v>90.909045971329704</v>
      </c>
      <c r="AP34" s="192"/>
      <c r="AQ34" s="293"/>
      <c r="AR34" s="180"/>
      <c r="AS34" s="180"/>
      <c r="AT34" s="193">
        <v>92.339387367850378</v>
      </c>
      <c r="AU34" s="180"/>
      <c r="AV34" s="192"/>
      <c r="AW34" s="186"/>
      <c r="AX34" s="302"/>
      <c r="AY34" s="180"/>
      <c r="AZ34" s="186"/>
      <c r="BA34" s="180"/>
      <c r="BB34" s="192"/>
      <c r="BC34" s="181">
        <v>92.00546821599454</v>
      </c>
      <c r="BD34" s="180"/>
      <c r="BE34" s="192"/>
      <c r="BF34" s="335"/>
      <c r="BG34" s="1">
        <f t="shared" si="2"/>
        <v>31</v>
      </c>
      <c r="BH34" s="127" t="s">
        <v>233</v>
      </c>
      <c r="BI34" s="119" t="s">
        <v>13</v>
      </c>
      <c r="BJ34" s="120">
        <v>611.4123842462684</v>
      </c>
      <c r="BK34" s="128">
        <v>6</v>
      </c>
      <c r="BL34" s="186"/>
      <c r="BM34" s="180"/>
      <c r="BN34" s="175"/>
      <c r="BO34" s="175"/>
      <c r="BP34" s="192"/>
      <c r="BQ34" s="186"/>
      <c r="BR34" s="192"/>
      <c r="BS34" s="180"/>
      <c r="BT34" s="192"/>
      <c r="BU34" s="180"/>
      <c r="BV34" s="316"/>
    </row>
    <row r="35" spans="1:74">
      <c r="A35" s="1">
        <f t="shared" si="0"/>
        <v>32</v>
      </c>
      <c r="B35" s="127" t="s">
        <v>303</v>
      </c>
      <c r="C35" s="119" t="s">
        <v>14</v>
      </c>
      <c r="D35" s="120">
        <v>561.92880204468429</v>
      </c>
      <c r="E35" s="128">
        <v>3</v>
      </c>
      <c r="F35" s="162"/>
      <c r="G35" s="175"/>
      <c r="H35" s="175"/>
      <c r="I35" s="175"/>
      <c r="J35" s="180"/>
      <c r="K35" s="186"/>
      <c r="L35" s="192"/>
      <c r="M35" s="175"/>
      <c r="N35" s="180"/>
      <c r="O35" s="186"/>
      <c r="P35" s="180"/>
      <c r="Q35" s="192"/>
      <c r="R35" s="192"/>
      <c r="S35" s="192"/>
      <c r="T35" s="186"/>
      <c r="U35" s="180"/>
      <c r="V35" s="180"/>
      <c r="W35" s="180"/>
      <c r="X35" s="192"/>
      <c r="Y35" s="192"/>
      <c r="Z35" s="192"/>
      <c r="AA35" s="192"/>
      <c r="AB35" s="180"/>
      <c r="AC35" s="316"/>
      <c r="AD35" s="1">
        <f t="shared" si="1"/>
        <v>32</v>
      </c>
      <c r="AE35" s="127" t="s">
        <v>303</v>
      </c>
      <c r="AF35" s="119" t="s">
        <v>14</v>
      </c>
      <c r="AG35" s="120">
        <v>561.92880204468429</v>
      </c>
      <c r="AH35" s="128">
        <v>3</v>
      </c>
      <c r="AI35" s="180"/>
      <c r="AJ35" s="192"/>
      <c r="AK35" s="186"/>
      <c r="AL35" s="181">
        <v>193.09678120922138</v>
      </c>
      <c r="AM35" s="180"/>
      <c r="AN35" s="180"/>
      <c r="AO35" s="180"/>
      <c r="AP35" s="192"/>
      <c r="AQ35" s="292">
        <v>101.72413793103448</v>
      </c>
      <c r="AR35" s="180"/>
      <c r="AS35" s="180"/>
      <c r="AT35" s="192"/>
      <c r="AU35" s="180"/>
      <c r="AV35" s="192"/>
      <c r="AW35" s="186"/>
      <c r="AX35" s="302"/>
      <c r="AY35" s="180"/>
      <c r="AZ35" s="186"/>
      <c r="BA35" s="180"/>
      <c r="BB35" s="192"/>
      <c r="BC35" s="180"/>
      <c r="BD35" s="180"/>
      <c r="BE35" s="192"/>
      <c r="BF35" s="336">
        <v>70.721471014831792</v>
      </c>
      <c r="BG35" s="1">
        <f t="shared" si="2"/>
        <v>32</v>
      </c>
      <c r="BH35" s="127" t="s">
        <v>303</v>
      </c>
      <c r="BI35" s="119" t="s">
        <v>14</v>
      </c>
      <c r="BJ35" s="120">
        <v>561.92880204468429</v>
      </c>
      <c r="BK35" s="128">
        <v>3</v>
      </c>
      <c r="BL35" s="186"/>
      <c r="BM35" s="180"/>
      <c r="BN35" s="175"/>
      <c r="BO35" s="175"/>
      <c r="BP35" s="192"/>
      <c r="BQ35" s="186"/>
      <c r="BR35" s="192"/>
      <c r="BS35" s="180"/>
      <c r="BT35" s="192"/>
      <c r="BU35" s="181">
        <v>196.38641188959662</v>
      </c>
      <c r="BV35" s="316"/>
    </row>
    <row r="36" spans="1:74">
      <c r="A36" s="1">
        <f t="shared" si="0"/>
        <v>33</v>
      </c>
      <c r="B36" s="127" t="s">
        <v>202</v>
      </c>
      <c r="C36" s="119" t="s">
        <v>13</v>
      </c>
      <c r="D36" s="120">
        <v>558.62234772752606</v>
      </c>
      <c r="E36" s="128">
        <v>5</v>
      </c>
      <c r="F36" s="162"/>
      <c r="G36" s="174">
        <v>98.205128205128204</v>
      </c>
      <c r="H36" s="175"/>
      <c r="I36" s="174">
        <v>142.76115023474179</v>
      </c>
      <c r="J36" s="180"/>
      <c r="K36" s="186"/>
      <c r="L36" s="192"/>
      <c r="M36" s="175"/>
      <c r="N36" s="180"/>
      <c r="O36" s="186"/>
      <c r="P36" s="180"/>
      <c r="Q36" s="192"/>
      <c r="R36" s="192"/>
      <c r="S36" s="192"/>
      <c r="T36" s="186"/>
      <c r="U36" s="180"/>
      <c r="V36" s="180"/>
      <c r="W36" s="180"/>
      <c r="X36" s="192"/>
      <c r="Y36" s="192"/>
      <c r="Z36" s="192"/>
      <c r="AA36" s="192"/>
      <c r="AB36" s="180"/>
      <c r="AC36" s="316"/>
      <c r="AD36" s="1">
        <f t="shared" si="1"/>
        <v>33</v>
      </c>
      <c r="AE36" s="127" t="s">
        <v>202</v>
      </c>
      <c r="AF36" s="119" t="s">
        <v>13</v>
      </c>
      <c r="AG36" s="120">
        <v>558.62234772752606</v>
      </c>
      <c r="AH36" s="128">
        <v>5</v>
      </c>
      <c r="AI36" s="180"/>
      <c r="AJ36" s="192"/>
      <c r="AK36" s="186"/>
      <c r="AL36" s="180"/>
      <c r="AM36" s="180"/>
      <c r="AN36" s="180"/>
      <c r="AO36" s="180"/>
      <c r="AP36" s="192"/>
      <c r="AQ36" s="293"/>
      <c r="AR36" s="203">
        <v>18</v>
      </c>
      <c r="AS36" s="180"/>
      <c r="AT36" s="192"/>
      <c r="AU36" s="180"/>
      <c r="AV36" s="192"/>
      <c r="AW36" s="186"/>
      <c r="AX36" s="302"/>
      <c r="AY36" s="180"/>
      <c r="AZ36" s="186"/>
      <c r="BA36" s="181">
        <v>233.36496350364962</v>
      </c>
      <c r="BB36" s="192"/>
      <c r="BC36" s="180"/>
      <c r="BD36" s="180"/>
      <c r="BE36" s="192"/>
      <c r="BF36" s="336">
        <v>66.29110578400639</v>
      </c>
      <c r="BG36" s="1">
        <f t="shared" si="2"/>
        <v>33</v>
      </c>
      <c r="BH36" s="127" t="s">
        <v>202</v>
      </c>
      <c r="BI36" s="119" t="s">
        <v>13</v>
      </c>
      <c r="BJ36" s="120">
        <v>558.62234772752606</v>
      </c>
      <c r="BK36" s="128">
        <v>5</v>
      </c>
      <c r="BL36" s="186"/>
      <c r="BM36" s="180"/>
      <c r="BN36" s="175"/>
      <c r="BO36" s="175"/>
      <c r="BP36" s="192"/>
      <c r="BQ36" s="186"/>
      <c r="BR36" s="192"/>
      <c r="BS36" s="180"/>
      <c r="BT36" s="192"/>
      <c r="BU36" s="180"/>
      <c r="BV36" s="316"/>
    </row>
    <row r="37" spans="1:74">
      <c r="A37" s="1">
        <f t="shared" si="0"/>
        <v>34</v>
      </c>
      <c r="B37" s="127" t="s">
        <v>378</v>
      </c>
      <c r="C37" s="119" t="s">
        <v>13</v>
      </c>
      <c r="D37" s="120">
        <v>539.55908150287257</v>
      </c>
      <c r="E37" s="128">
        <v>2</v>
      </c>
      <c r="F37" s="162"/>
      <c r="G37" s="175"/>
      <c r="H37" s="175"/>
      <c r="I37" s="175"/>
      <c r="J37" s="180"/>
      <c r="K37" s="186"/>
      <c r="L37" s="192"/>
      <c r="M37" s="175"/>
      <c r="N37" s="180"/>
      <c r="O37" s="186"/>
      <c r="P37" s="180"/>
      <c r="Q37" s="192"/>
      <c r="R37" s="192"/>
      <c r="S37" s="192"/>
      <c r="T37" s="186"/>
      <c r="U37" s="180"/>
      <c r="V37" s="180"/>
      <c r="W37" s="180"/>
      <c r="X37" s="192"/>
      <c r="Y37" s="192"/>
      <c r="Z37" s="192"/>
      <c r="AA37" s="192"/>
      <c r="AB37" s="180"/>
      <c r="AC37" s="332">
        <v>212.69497000461467</v>
      </c>
      <c r="AD37" s="1">
        <f t="shared" si="1"/>
        <v>34</v>
      </c>
      <c r="AE37" s="127" t="s">
        <v>378</v>
      </c>
      <c r="AF37" s="119" t="s">
        <v>13</v>
      </c>
      <c r="AG37" s="120">
        <v>539.55908150287257</v>
      </c>
      <c r="AH37" s="128">
        <v>2</v>
      </c>
      <c r="AI37" s="180"/>
      <c r="AJ37" s="192"/>
      <c r="AK37" s="186"/>
      <c r="AL37" s="180"/>
      <c r="AM37" s="180"/>
      <c r="AN37" s="180"/>
      <c r="AO37" s="180"/>
      <c r="AP37" s="192"/>
      <c r="AQ37" s="293"/>
      <c r="AR37" s="180"/>
      <c r="AS37" s="180"/>
      <c r="AT37" s="192"/>
      <c r="AU37" s="180"/>
      <c r="AV37" s="192"/>
      <c r="AW37" s="186"/>
      <c r="AX37" s="302"/>
      <c r="AY37" s="180"/>
      <c r="AZ37" s="186"/>
      <c r="BA37" s="180"/>
      <c r="BB37" s="192"/>
      <c r="BC37" s="180"/>
      <c r="BD37" s="180"/>
      <c r="BE37" s="192"/>
      <c r="BF37" s="335"/>
      <c r="BG37" s="1">
        <f t="shared" si="2"/>
        <v>34</v>
      </c>
      <c r="BH37" s="127" t="s">
        <v>378</v>
      </c>
      <c r="BI37" s="119" t="s">
        <v>13</v>
      </c>
      <c r="BJ37" s="120">
        <v>539.55908150287257</v>
      </c>
      <c r="BK37" s="128">
        <v>2</v>
      </c>
      <c r="BL37" s="186"/>
      <c r="BM37" s="180"/>
      <c r="BN37" s="175"/>
      <c r="BO37" s="175"/>
      <c r="BP37" s="192"/>
      <c r="BQ37" s="185">
        <v>326.86411149825784</v>
      </c>
      <c r="BR37" s="192"/>
      <c r="BS37" s="180"/>
      <c r="BT37" s="192"/>
      <c r="BU37" s="180"/>
      <c r="BV37" s="316"/>
    </row>
    <row r="38" spans="1:74">
      <c r="A38" s="1">
        <f t="shared" si="0"/>
        <v>35</v>
      </c>
      <c r="B38" s="127" t="s">
        <v>256</v>
      </c>
      <c r="C38" s="119" t="s">
        <v>13</v>
      </c>
      <c r="D38" s="120">
        <v>510.04861337805164</v>
      </c>
      <c r="E38" s="128">
        <v>3</v>
      </c>
      <c r="F38" s="162"/>
      <c r="G38" s="175"/>
      <c r="H38" s="175"/>
      <c r="I38" s="175"/>
      <c r="J38" s="180"/>
      <c r="K38" s="186"/>
      <c r="L38" s="192"/>
      <c r="M38" s="175"/>
      <c r="N38" s="180"/>
      <c r="O38" s="186"/>
      <c r="P38" s="180"/>
      <c r="Q38" s="193">
        <v>107.04394442766537</v>
      </c>
      <c r="R38" s="192"/>
      <c r="S38" s="192"/>
      <c r="T38" s="186"/>
      <c r="U38" s="180"/>
      <c r="V38" s="180"/>
      <c r="W38" s="180"/>
      <c r="X38" s="192"/>
      <c r="Y38" s="192"/>
      <c r="Z38" s="192"/>
      <c r="AA38" s="192"/>
      <c r="AB38" s="180"/>
      <c r="AC38" s="316"/>
      <c r="AD38" s="1">
        <f t="shared" si="1"/>
        <v>35</v>
      </c>
      <c r="AE38" s="127" t="s">
        <v>256</v>
      </c>
      <c r="AF38" s="119" t="s">
        <v>13</v>
      </c>
      <c r="AG38" s="120">
        <v>510.04861337805164</v>
      </c>
      <c r="AH38" s="128">
        <v>3</v>
      </c>
      <c r="AI38" s="180"/>
      <c r="AJ38" s="192"/>
      <c r="AK38" s="186"/>
      <c r="AL38" s="181">
        <v>216.77685950413223</v>
      </c>
      <c r="AM38" s="180"/>
      <c r="AN38" s="180"/>
      <c r="AO38" s="180"/>
      <c r="AP38" s="192"/>
      <c r="AQ38" s="293"/>
      <c r="AR38" s="180"/>
      <c r="AS38" s="180"/>
      <c r="AT38" s="192"/>
      <c r="AU38" s="180"/>
      <c r="AV38" s="192"/>
      <c r="AW38" s="186"/>
      <c r="AX38" s="302"/>
      <c r="AY38" s="180"/>
      <c r="AZ38" s="186"/>
      <c r="BA38" s="180"/>
      <c r="BB38" s="192"/>
      <c r="BC38" s="180"/>
      <c r="BD38" s="180"/>
      <c r="BE38" s="192"/>
      <c r="BF38" s="335"/>
      <c r="BG38" s="1">
        <f t="shared" si="2"/>
        <v>35</v>
      </c>
      <c r="BH38" s="127" t="s">
        <v>256</v>
      </c>
      <c r="BI38" s="119" t="s">
        <v>13</v>
      </c>
      <c r="BJ38" s="120">
        <v>510.04861337805164</v>
      </c>
      <c r="BK38" s="128">
        <v>3</v>
      </c>
      <c r="BL38" s="186"/>
      <c r="BM38" s="180"/>
      <c r="BN38" s="175"/>
      <c r="BO38" s="175"/>
      <c r="BP38" s="192"/>
      <c r="BQ38" s="186"/>
      <c r="BR38" s="192"/>
      <c r="BS38" s="181">
        <v>186.22780944625407</v>
      </c>
      <c r="BT38" s="192"/>
      <c r="BU38" s="180"/>
      <c r="BV38" s="316"/>
    </row>
    <row r="39" spans="1:74">
      <c r="A39" s="1">
        <f t="shared" si="0"/>
        <v>36</v>
      </c>
      <c r="B39" s="127" t="s">
        <v>208</v>
      </c>
      <c r="C39" s="119" t="s">
        <v>17</v>
      </c>
      <c r="D39" s="120">
        <v>508.13132583936476</v>
      </c>
      <c r="E39" s="128">
        <v>6</v>
      </c>
      <c r="F39" s="162"/>
      <c r="G39" s="174">
        <v>43.053613053613056</v>
      </c>
      <c r="H39" s="175"/>
      <c r="I39" s="175"/>
      <c r="J39" s="180"/>
      <c r="K39" s="186"/>
      <c r="L39" s="192"/>
      <c r="M39" s="175"/>
      <c r="N39" s="180"/>
      <c r="O39" s="186"/>
      <c r="P39" s="180"/>
      <c r="Q39" s="193">
        <v>72.235729386892189</v>
      </c>
      <c r="R39" s="192"/>
      <c r="S39" s="192"/>
      <c r="T39" s="186"/>
      <c r="U39" s="180"/>
      <c r="V39" s="181">
        <v>88</v>
      </c>
      <c r="W39" s="180"/>
      <c r="X39" s="192"/>
      <c r="Y39" s="192"/>
      <c r="Z39" s="192"/>
      <c r="AA39" s="192"/>
      <c r="AB39" s="180"/>
      <c r="AC39" s="316"/>
      <c r="AD39" s="1">
        <f t="shared" si="1"/>
        <v>36</v>
      </c>
      <c r="AE39" s="127" t="s">
        <v>208</v>
      </c>
      <c r="AF39" s="119" t="s">
        <v>17</v>
      </c>
      <c r="AG39" s="120">
        <v>508.13132583936476</v>
      </c>
      <c r="AH39" s="128">
        <v>6</v>
      </c>
      <c r="AI39" s="180"/>
      <c r="AJ39" s="192"/>
      <c r="AK39" s="186"/>
      <c r="AL39" s="181">
        <v>66.793388429752071</v>
      </c>
      <c r="AM39" s="180"/>
      <c r="AN39" s="180"/>
      <c r="AO39" s="181">
        <v>89.299307958477499</v>
      </c>
      <c r="AP39" s="192"/>
      <c r="AQ39" s="292">
        <v>75.862068965517238</v>
      </c>
      <c r="AR39" s="180"/>
      <c r="AS39" s="180"/>
      <c r="AT39" s="192"/>
      <c r="AU39" s="180"/>
      <c r="AV39" s="192"/>
      <c r="AW39" s="186"/>
      <c r="AX39" s="302"/>
      <c r="AY39" s="180"/>
      <c r="AZ39" s="186"/>
      <c r="BA39" s="180"/>
      <c r="BB39" s="192"/>
      <c r="BC39" s="181">
        <v>72.887218045112775</v>
      </c>
      <c r="BD39" s="180"/>
      <c r="BE39" s="192"/>
      <c r="BF39" s="335"/>
      <c r="BG39" s="1">
        <f t="shared" si="2"/>
        <v>36</v>
      </c>
      <c r="BH39" s="127" t="s">
        <v>208</v>
      </c>
      <c r="BI39" s="119" t="s">
        <v>17</v>
      </c>
      <c r="BJ39" s="120">
        <v>508.13132583936476</v>
      </c>
      <c r="BK39" s="128">
        <v>6</v>
      </c>
      <c r="BL39" s="186"/>
      <c r="BM39" s="180"/>
      <c r="BN39" s="175"/>
      <c r="BO39" s="175"/>
      <c r="BP39" s="192"/>
      <c r="BQ39" s="186"/>
      <c r="BR39" s="192"/>
      <c r="BS39" s="180"/>
      <c r="BT39" s="192"/>
      <c r="BU39" s="180"/>
      <c r="BV39" s="316"/>
    </row>
    <row r="40" spans="1:74">
      <c r="A40" s="1">
        <f t="shared" si="0"/>
        <v>37</v>
      </c>
      <c r="B40" s="127" t="s">
        <v>253</v>
      </c>
      <c r="C40" s="119" t="s">
        <v>16</v>
      </c>
      <c r="D40" s="120">
        <v>502.72653402357844</v>
      </c>
      <c r="E40" s="128">
        <v>3</v>
      </c>
      <c r="F40" s="162"/>
      <c r="G40" s="175"/>
      <c r="H40" s="175"/>
      <c r="I40" s="175"/>
      <c r="J40" s="180"/>
      <c r="K40" s="186"/>
      <c r="L40" s="192"/>
      <c r="M40" s="175"/>
      <c r="N40" s="180"/>
      <c r="O40" s="186"/>
      <c r="P40" s="180"/>
      <c r="Q40" s="193">
        <v>120.35940803382664</v>
      </c>
      <c r="R40" s="192"/>
      <c r="S40" s="192"/>
      <c r="T40" s="186"/>
      <c r="U40" s="180"/>
      <c r="V40" s="180"/>
      <c r="W40" s="180"/>
      <c r="X40" s="192"/>
      <c r="Y40" s="192"/>
      <c r="Z40" s="192"/>
      <c r="AA40" s="192"/>
      <c r="AB40" s="180"/>
      <c r="AC40" s="316"/>
      <c r="AD40" s="1">
        <f t="shared" si="1"/>
        <v>37</v>
      </c>
      <c r="AE40" s="127" t="s">
        <v>253</v>
      </c>
      <c r="AF40" s="119" t="s">
        <v>16</v>
      </c>
      <c r="AG40" s="120">
        <v>502.72653402357844</v>
      </c>
      <c r="AH40" s="128">
        <v>3</v>
      </c>
      <c r="AI40" s="180"/>
      <c r="AJ40" s="192"/>
      <c r="AK40" s="186"/>
      <c r="AL40" s="181">
        <v>159.736509479825</v>
      </c>
      <c r="AM40" s="180"/>
      <c r="AN40" s="180"/>
      <c r="AO40" s="180"/>
      <c r="AP40" s="192"/>
      <c r="AQ40" s="292">
        <v>112.06896551724137</v>
      </c>
      <c r="AR40" s="180"/>
      <c r="AS40" s="180"/>
      <c r="AT40" s="192"/>
      <c r="AU40" s="180"/>
      <c r="AV40" s="192"/>
      <c r="AW40" s="186"/>
      <c r="AX40" s="302"/>
      <c r="AY40" s="180"/>
      <c r="AZ40" s="186"/>
      <c r="BA40" s="180"/>
      <c r="BB40" s="192"/>
      <c r="BC40" s="180"/>
      <c r="BD40" s="180"/>
      <c r="BE40" s="192"/>
      <c r="BF40" s="336">
        <v>110.56165099268547</v>
      </c>
      <c r="BG40" s="1">
        <f t="shared" si="2"/>
        <v>37</v>
      </c>
      <c r="BH40" s="127" t="s">
        <v>253</v>
      </c>
      <c r="BI40" s="119" t="s">
        <v>16</v>
      </c>
      <c r="BJ40" s="120">
        <v>502.72653402357844</v>
      </c>
      <c r="BK40" s="128">
        <v>3</v>
      </c>
      <c r="BL40" s="186"/>
      <c r="BM40" s="180"/>
      <c r="BN40" s="175"/>
      <c r="BO40" s="175"/>
      <c r="BP40" s="192"/>
      <c r="BQ40" s="186"/>
      <c r="BR40" s="192"/>
      <c r="BS40" s="180"/>
      <c r="BT40" s="192"/>
      <c r="BU40" s="180"/>
      <c r="BV40" s="316"/>
    </row>
    <row r="41" spans="1:74">
      <c r="A41" s="1">
        <f t="shared" si="0"/>
        <v>38</v>
      </c>
      <c r="B41" s="127" t="s">
        <v>237</v>
      </c>
      <c r="C41" s="119" t="s">
        <v>15</v>
      </c>
      <c r="D41" s="120">
        <v>441.01933407028139</v>
      </c>
      <c r="E41" s="128">
        <v>4</v>
      </c>
      <c r="F41" s="162"/>
      <c r="G41" s="175"/>
      <c r="H41" s="175"/>
      <c r="I41" s="175"/>
      <c r="J41" s="180"/>
      <c r="K41" s="186"/>
      <c r="L41" s="192"/>
      <c r="M41" s="175"/>
      <c r="N41" s="180"/>
      <c r="O41" s="185">
        <v>134.86916694822992</v>
      </c>
      <c r="P41" s="180"/>
      <c r="Q41" s="192"/>
      <c r="R41" s="192"/>
      <c r="S41" s="192"/>
      <c r="T41" s="186"/>
      <c r="U41" s="180"/>
      <c r="V41" s="180"/>
      <c r="W41" s="180"/>
      <c r="X41" s="192"/>
      <c r="Y41" s="192"/>
      <c r="Z41" s="192"/>
      <c r="AA41" s="192"/>
      <c r="AB41" s="180"/>
      <c r="AC41" s="316"/>
      <c r="AD41" s="1">
        <f t="shared" si="1"/>
        <v>38</v>
      </c>
      <c r="AE41" s="127" t="s">
        <v>237</v>
      </c>
      <c r="AF41" s="119" t="s">
        <v>15</v>
      </c>
      <c r="AG41" s="120">
        <v>441.01933407028139</v>
      </c>
      <c r="AH41" s="128">
        <v>4</v>
      </c>
      <c r="AI41" s="181">
        <v>51.975000000000001</v>
      </c>
      <c r="AJ41" s="192"/>
      <c r="AK41" s="186"/>
      <c r="AL41" s="181">
        <v>141.95123148678505</v>
      </c>
      <c r="AM41" s="180"/>
      <c r="AN41" s="180"/>
      <c r="AO41" s="180"/>
      <c r="AP41" s="192"/>
      <c r="AQ41" s="293"/>
      <c r="AR41" s="180"/>
      <c r="AS41" s="180"/>
      <c r="AT41" s="192"/>
      <c r="AU41" s="180"/>
      <c r="AV41" s="192"/>
      <c r="AW41" s="186"/>
      <c r="AX41" s="302"/>
      <c r="AY41" s="180"/>
      <c r="AZ41" s="186"/>
      <c r="BA41" s="180"/>
      <c r="BB41" s="192"/>
      <c r="BC41" s="180"/>
      <c r="BD41" s="180"/>
      <c r="BE41" s="192"/>
      <c r="BF41" s="335"/>
      <c r="BG41" s="1">
        <f t="shared" si="2"/>
        <v>38</v>
      </c>
      <c r="BH41" s="127" t="s">
        <v>237</v>
      </c>
      <c r="BI41" s="119" t="s">
        <v>15</v>
      </c>
      <c r="BJ41" s="120">
        <v>441.01933407028139</v>
      </c>
      <c r="BK41" s="128">
        <v>4</v>
      </c>
      <c r="BL41" s="186"/>
      <c r="BM41" s="180"/>
      <c r="BN41" s="175"/>
      <c r="BO41" s="175"/>
      <c r="BP41" s="192"/>
      <c r="BQ41" s="186"/>
      <c r="BR41" s="192"/>
      <c r="BS41" s="180"/>
      <c r="BT41" s="192"/>
      <c r="BU41" s="181">
        <v>112.2239356352665</v>
      </c>
      <c r="BV41" s="316"/>
    </row>
    <row r="42" spans="1:74">
      <c r="A42" s="1">
        <f t="shared" si="0"/>
        <v>39</v>
      </c>
      <c r="B42" s="127" t="s">
        <v>205</v>
      </c>
      <c r="C42" s="119" t="s">
        <v>11</v>
      </c>
      <c r="D42" s="120">
        <v>405.08008604547081</v>
      </c>
      <c r="E42" s="128">
        <v>4</v>
      </c>
      <c r="F42" s="162"/>
      <c r="G42" s="174">
        <v>78.205128205128204</v>
      </c>
      <c r="H42" s="175"/>
      <c r="I42" s="175"/>
      <c r="J42" s="180"/>
      <c r="K42" s="185">
        <v>110.82191780821918</v>
      </c>
      <c r="L42" s="192"/>
      <c r="M42" s="175"/>
      <c r="N42" s="180"/>
      <c r="O42" s="186"/>
      <c r="P42" s="180"/>
      <c r="Q42" s="192"/>
      <c r="R42" s="192"/>
      <c r="S42" s="192"/>
      <c r="T42" s="186"/>
      <c r="U42" s="180"/>
      <c r="V42" s="180"/>
      <c r="W42" s="180"/>
      <c r="X42" s="192"/>
      <c r="Y42" s="192"/>
      <c r="Z42" s="192"/>
      <c r="AA42" s="192"/>
      <c r="AB42" s="180"/>
      <c r="AC42" s="316"/>
      <c r="AD42" s="1">
        <f t="shared" si="1"/>
        <v>39</v>
      </c>
      <c r="AE42" s="127" t="s">
        <v>205</v>
      </c>
      <c r="AF42" s="119" t="s">
        <v>11</v>
      </c>
      <c r="AG42" s="120">
        <v>405.08008604547081</v>
      </c>
      <c r="AH42" s="128">
        <v>4</v>
      </c>
      <c r="AI42" s="180"/>
      <c r="AJ42" s="192"/>
      <c r="AK42" s="186"/>
      <c r="AL42" s="180"/>
      <c r="AM42" s="180"/>
      <c r="AN42" s="180"/>
      <c r="AO42" s="181">
        <v>27.06707479371839</v>
      </c>
      <c r="AP42" s="192"/>
      <c r="AQ42" s="292">
        <v>81.034482758620683</v>
      </c>
      <c r="AR42" s="180"/>
      <c r="AS42" s="180"/>
      <c r="AT42" s="192"/>
      <c r="AU42" s="180"/>
      <c r="AV42" s="192"/>
      <c r="AW42" s="186"/>
      <c r="AX42" s="302"/>
      <c r="AY42" s="180"/>
      <c r="AZ42" s="185">
        <v>107.95148247978437</v>
      </c>
      <c r="BA42" s="180"/>
      <c r="BB42" s="192"/>
      <c r="BC42" s="180"/>
      <c r="BD42" s="180"/>
      <c r="BE42" s="192"/>
      <c r="BF42" s="335"/>
      <c r="BG42" s="1">
        <f t="shared" si="2"/>
        <v>39</v>
      </c>
      <c r="BH42" s="127" t="s">
        <v>205</v>
      </c>
      <c r="BI42" s="119" t="s">
        <v>11</v>
      </c>
      <c r="BJ42" s="120">
        <v>405.08008604547081</v>
      </c>
      <c r="BK42" s="128">
        <v>4</v>
      </c>
      <c r="BL42" s="186"/>
      <c r="BM42" s="180"/>
      <c r="BN42" s="175"/>
      <c r="BO42" s="175"/>
      <c r="BP42" s="192"/>
      <c r="BQ42" s="186"/>
      <c r="BR42" s="192"/>
      <c r="BS42" s="180"/>
      <c r="BT42" s="192"/>
      <c r="BU42" s="180"/>
      <c r="BV42" s="316"/>
    </row>
    <row r="43" spans="1:74">
      <c r="A43" s="1">
        <f t="shared" si="0"/>
        <v>40</v>
      </c>
      <c r="B43" s="127" t="s">
        <v>259</v>
      </c>
      <c r="C43" s="119" t="s">
        <v>15</v>
      </c>
      <c r="D43" s="120">
        <v>393.73480897195748</v>
      </c>
      <c r="E43" s="128">
        <v>4</v>
      </c>
      <c r="F43" s="162"/>
      <c r="G43" s="175"/>
      <c r="H43" s="175"/>
      <c r="I43" s="175"/>
      <c r="J43" s="180"/>
      <c r="K43" s="186"/>
      <c r="L43" s="192"/>
      <c r="M43" s="175"/>
      <c r="N43" s="180"/>
      <c r="O43" s="186"/>
      <c r="P43" s="180"/>
      <c r="Q43" s="193">
        <v>66.494076349275986</v>
      </c>
      <c r="R43" s="192"/>
      <c r="S43" s="192"/>
      <c r="T43" s="186"/>
      <c r="U43" s="180"/>
      <c r="V43" s="180"/>
      <c r="W43" s="180"/>
      <c r="X43" s="192"/>
      <c r="Y43" s="192"/>
      <c r="Z43" s="192"/>
      <c r="AA43" s="192"/>
      <c r="AB43" s="181">
        <v>140.10338210602063</v>
      </c>
      <c r="AC43" s="316"/>
      <c r="AD43" s="1">
        <f t="shared" si="1"/>
        <v>40</v>
      </c>
      <c r="AE43" s="127" t="s">
        <v>259</v>
      </c>
      <c r="AF43" s="119" t="s">
        <v>15</v>
      </c>
      <c r="AG43" s="120">
        <v>393.73480897195748</v>
      </c>
      <c r="AH43" s="128">
        <v>4</v>
      </c>
      <c r="AI43" s="180"/>
      <c r="AJ43" s="192"/>
      <c r="AK43" s="186"/>
      <c r="AL43" s="180"/>
      <c r="AM43" s="180"/>
      <c r="AN43" s="180"/>
      <c r="AO43" s="180"/>
      <c r="AP43" s="192"/>
      <c r="AQ43" s="292">
        <v>91.379310344827587</v>
      </c>
      <c r="AR43" s="203">
        <v>18</v>
      </c>
      <c r="AS43" s="180"/>
      <c r="AT43" s="192"/>
      <c r="AU43" s="180"/>
      <c r="AV43" s="192"/>
      <c r="AW43" s="186"/>
      <c r="AX43" s="302"/>
      <c r="AY43" s="180"/>
      <c r="AZ43" s="186"/>
      <c r="BA43" s="180"/>
      <c r="BB43" s="192"/>
      <c r="BC43" s="180"/>
      <c r="BD43" s="180"/>
      <c r="BE43" s="192"/>
      <c r="BF43" s="336">
        <v>77.758040171833272</v>
      </c>
      <c r="BG43" s="1">
        <f t="shared" si="2"/>
        <v>40</v>
      </c>
      <c r="BH43" s="127" t="s">
        <v>259</v>
      </c>
      <c r="BI43" s="119" t="s">
        <v>15</v>
      </c>
      <c r="BJ43" s="120">
        <v>393.73480897195748</v>
      </c>
      <c r="BK43" s="128">
        <v>4</v>
      </c>
      <c r="BL43" s="186"/>
      <c r="BM43" s="180"/>
      <c r="BN43" s="175"/>
      <c r="BO43" s="175"/>
      <c r="BP43" s="192"/>
      <c r="BQ43" s="186"/>
      <c r="BR43" s="192"/>
      <c r="BS43" s="180"/>
      <c r="BT43" s="192"/>
      <c r="BU43" s="180"/>
      <c r="BV43" s="316"/>
    </row>
    <row r="44" spans="1:74">
      <c r="A44" s="1">
        <f t="shared" si="0"/>
        <v>41</v>
      </c>
      <c r="B44" s="127" t="s">
        <v>154</v>
      </c>
      <c r="C44" s="119" t="s">
        <v>12</v>
      </c>
      <c r="D44" s="120">
        <v>382.40669988768667</v>
      </c>
      <c r="E44" s="128">
        <v>5</v>
      </c>
      <c r="F44" s="161">
        <v>52.063492063492063</v>
      </c>
      <c r="G44" s="175"/>
      <c r="H44" s="175"/>
      <c r="I44" s="175"/>
      <c r="J44" s="180"/>
      <c r="K44" s="186"/>
      <c r="L44" s="192"/>
      <c r="M44" s="175"/>
      <c r="N44" s="180"/>
      <c r="O44" s="186"/>
      <c r="P44" s="180"/>
      <c r="Q44" s="192"/>
      <c r="R44" s="192"/>
      <c r="S44" s="192"/>
      <c r="T44" s="186"/>
      <c r="U44" s="180"/>
      <c r="V44" s="180"/>
      <c r="W44" s="180"/>
      <c r="X44" s="192"/>
      <c r="Y44" s="192"/>
      <c r="Z44" s="192"/>
      <c r="AA44" s="192"/>
      <c r="AB44" s="180"/>
      <c r="AC44" s="316"/>
      <c r="AD44" s="1">
        <f t="shared" si="1"/>
        <v>41</v>
      </c>
      <c r="AE44" s="127" t="s">
        <v>154</v>
      </c>
      <c r="AF44" s="119" t="s">
        <v>12</v>
      </c>
      <c r="AG44" s="120">
        <v>382.40669988768667</v>
      </c>
      <c r="AH44" s="128">
        <v>5</v>
      </c>
      <c r="AI44" s="180"/>
      <c r="AJ44" s="192"/>
      <c r="AK44" s="186"/>
      <c r="AL44" s="180"/>
      <c r="AM44" s="180"/>
      <c r="AN44" s="180"/>
      <c r="AO44" s="181">
        <v>68.652456747404841</v>
      </c>
      <c r="AP44" s="192"/>
      <c r="AQ44" s="293"/>
      <c r="AR44" s="180"/>
      <c r="AS44" s="180"/>
      <c r="AT44" s="192"/>
      <c r="AU44" s="180"/>
      <c r="AV44" s="299">
        <v>10</v>
      </c>
      <c r="AW44" s="186"/>
      <c r="AX44" s="302"/>
      <c r="AY44" s="180"/>
      <c r="AZ44" s="186"/>
      <c r="BA44" s="180"/>
      <c r="BB44" s="192"/>
      <c r="BC44" s="180"/>
      <c r="BD44" s="180"/>
      <c r="BE44" s="192"/>
      <c r="BF44" s="336">
        <v>79.569538955577656</v>
      </c>
      <c r="BG44" s="1">
        <f t="shared" si="2"/>
        <v>41</v>
      </c>
      <c r="BH44" s="127" t="s">
        <v>154</v>
      </c>
      <c r="BI44" s="119" t="s">
        <v>12</v>
      </c>
      <c r="BJ44" s="120">
        <v>382.40669988768667</v>
      </c>
      <c r="BK44" s="128">
        <v>5</v>
      </c>
      <c r="BL44" s="186"/>
      <c r="BM44" s="180"/>
      <c r="BN44" s="175"/>
      <c r="BO44" s="175"/>
      <c r="BP44" s="192"/>
      <c r="BQ44" s="186"/>
      <c r="BR44" s="192"/>
      <c r="BS44" s="180"/>
      <c r="BT44" s="199">
        <v>172.12121212121212</v>
      </c>
      <c r="BU44" s="180"/>
      <c r="BV44" s="316"/>
    </row>
    <row r="45" spans="1:74">
      <c r="A45" s="1">
        <f t="shared" si="0"/>
        <v>42</v>
      </c>
      <c r="B45" s="127" t="s">
        <v>290</v>
      </c>
      <c r="C45" s="119" t="s">
        <v>14</v>
      </c>
      <c r="D45" s="120">
        <v>326.44979464612214</v>
      </c>
      <c r="E45" s="128">
        <v>3</v>
      </c>
      <c r="F45" s="162"/>
      <c r="G45" s="175"/>
      <c r="H45" s="175"/>
      <c r="I45" s="175"/>
      <c r="J45" s="180"/>
      <c r="K45" s="186"/>
      <c r="L45" s="192"/>
      <c r="M45" s="175"/>
      <c r="N45" s="180"/>
      <c r="O45" s="186"/>
      <c r="P45" s="180"/>
      <c r="Q45" s="192"/>
      <c r="R45" s="192"/>
      <c r="S45" s="192"/>
      <c r="T45" s="186"/>
      <c r="U45" s="180"/>
      <c r="V45" s="180"/>
      <c r="W45" s="180"/>
      <c r="X45" s="192"/>
      <c r="Y45" s="192"/>
      <c r="Z45" s="192"/>
      <c r="AA45" s="192"/>
      <c r="AB45" s="181">
        <v>63.832273495188019</v>
      </c>
      <c r="AC45" s="316"/>
      <c r="AD45" s="1">
        <f t="shared" si="1"/>
        <v>42</v>
      </c>
      <c r="AE45" s="127" t="s">
        <v>290</v>
      </c>
      <c r="AF45" s="119" t="s">
        <v>14</v>
      </c>
      <c r="AG45" s="120">
        <v>326.44979464612214</v>
      </c>
      <c r="AH45" s="128">
        <v>3</v>
      </c>
      <c r="AI45" s="180"/>
      <c r="AJ45" s="192"/>
      <c r="AK45" s="186"/>
      <c r="AL45" s="181">
        <v>117.69095258808179</v>
      </c>
      <c r="AM45" s="180"/>
      <c r="AN45" s="180"/>
      <c r="AO45" s="180"/>
      <c r="AP45" s="192"/>
      <c r="AQ45" s="292">
        <v>60.344827586206897</v>
      </c>
      <c r="AR45" s="180"/>
      <c r="AS45" s="180"/>
      <c r="AT45" s="192"/>
      <c r="AU45" s="180"/>
      <c r="AV45" s="192"/>
      <c r="AW45" s="186"/>
      <c r="AX45" s="302"/>
      <c r="AY45" s="180"/>
      <c r="AZ45" s="186"/>
      <c r="BA45" s="180"/>
      <c r="BB45" s="192"/>
      <c r="BC45" s="180"/>
      <c r="BD45" s="180"/>
      <c r="BE45" s="192"/>
      <c r="BF45" s="335"/>
      <c r="BG45" s="1">
        <f t="shared" si="2"/>
        <v>42</v>
      </c>
      <c r="BH45" s="127" t="s">
        <v>290</v>
      </c>
      <c r="BI45" s="119" t="s">
        <v>14</v>
      </c>
      <c r="BJ45" s="120">
        <v>326.44979464612214</v>
      </c>
      <c r="BK45" s="128">
        <v>3</v>
      </c>
      <c r="BL45" s="186"/>
      <c r="BM45" s="180"/>
      <c r="BN45" s="175"/>
      <c r="BO45" s="175"/>
      <c r="BP45" s="192"/>
      <c r="BQ45" s="186"/>
      <c r="BR45" s="192"/>
      <c r="BS45" s="180"/>
      <c r="BT45" s="192"/>
      <c r="BU45" s="181">
        <v>84.581740976645449</v>
      </c>
      <c r="BV45" s="316"/>
    </row>
    <row r="46" spans="1:74">
      <c r="A46" s="1">
        <f t="shared" si="0"/>
        <v>43</v>
      </c>
      <c r="B46" s="127" t="s">
        <v>257</v>
      </c>
      <c r="C46" s="119" t="s">
        <v>11</v>
      </c>
      <c r="D46" s="120">
        <v>269.10602139078139</v>
      </c>
      <c r="E46" s="128">
        <v>2</v>
      </c>
      <c r="F46" s="162"/>
      <c r="G46" s="175"/>
      <c r="H46" s="175"/>
      <c r="I46" s="175"/>
      <c r="J46" s="180"/>
      <c r="K46" s="186"/>
      <c r="L46" s="192"/>
      <c r="M46" s="175"/>
      <c r="N46" s="180"/>
      <c r="O46" s="186"/>
      <c r="P46" s="180"/>
      <c r="Q46" s="193">
        <v>101.65921288014312</v>
      </c>
      <c r="R46" s="192"/>
      <c r="S46" s="192"/>
      <c r="T46" s="186"/>
      <c r="U46" s="180"/>
      <c r="V46" s="180"/>
      <c r="W46" s="180"/>
      <c r="X46" s="192"/>
      <c r="Y46" s="192"/>
      <c r="Z46" s="192"/>
      <c r="AA46" s="192"/>
      <c r="AB46" s="180"/>
      <c r="AC46" s="316"/>
      <c r="AD46" s="1">
        <f t="shared" si="1"/>
        <v>43</v>
      </c>
      <c r="AE46" s="127" t="s">
        <v>257</v>
      </c>
      <c r="AF46" s="119" t="s">
        <v>11</v>
      </c>
      <c r="AG46" s="120">
        <v>269.10602139078139</v>
      </c>
      <c r="AH46" s="128">
        <v>2</v>
      </c>
      <c r="AI46" s="180"/>
      <c r="AJ46" s="192"/>
      <c r="AK46" s="186"/>
      <c r="AL46" s="180"/>
      <c r="AM46" s="180"/>
      <c r="AN46" s="180"/>
      <c r="AO46" s="180"/>
      <c r="AP46" s="192"/>
      <c r="AQ46" s="293"/>
      <c r="AR46" s="180"/>
      <c r="AS46" s="180"/>
      <c r="AT46" s="192"/>
      <c r="AU46" s="180"/>
      <c r="AV46" s="192"/>
      <c r="AW46" s="186"/>
      <c r="AX46" s="302"/>
      <c r="AY46" s="180"/>
      <c r="AZ46" s="186"/>
      <c r="BA46" s="180"/>
      <c r="BB46" s="192"/>
      <c r="BC46" s="180"/>
      <c r="BD46" s="180"/>
      <c r="BE46" s="192"/>
      <c r="BF46" s="335"/>
      <c r="BG46" s="1">
        <f t="shared" si="2"/>
        <v>43</v>
      </c>
      <c r="BH46" s="127" t="s">
        <v>257</v>
      </c>
      <c r="BI46" s="119" t="s">
        <v>11</v>
      </c>
      <c r="BJ46" s="120">
        <v>269.10602139078139</v>
      </c>
      <c r="BK46" s="128">
        <v>2</v>
      </c>
      <c r="BL46" s="186"/>
      <c r="BM46" s="180"/>
      <c r="BN46" s="174">
        <v>167.44680851063831</v>
      </c>
      <c r="BO46" s="175"/>
      <c r="BP46" s="192"/>
      <c r="BQ46" s="186"/>
      <c r="BR46" s="192"/>
      <c r="BS46" s="180"/>
      <c r="BT46" s="192"/>
      <c r="BU46" s="180"/>
      <c r="BV46" s="316"/>
    </row>
    <row r="47" spans="1:74">
      <c r="A47" s="1">
        <f t="shared" si="0"/>
        <v>44</v>
      </c>
      <c r="B47" s="127" t="s">
        <v>251</v>
      </c>
      <c r="C47" s="119" t="s">
        <v>13</v>
      </c>
      <c r="D47" s="120">
        <v>264.39748383132502</v>
      </c>
      <c r="E47" s="128">
        <v>2</v>
      </c>
      <c r="F47" s="162"/>
      <c r="G47" s="175"/>
      <c r="H47" s="175"/>
      <c r="I47" s="175"/>
      <c r="J47" s="180"/>
      <c r="K47" s="186"/>
      <c r="L47" s="192"/>
      <c r="M47" s="175"/>
      <c r="N47" s="180"/>
      <c r="O47" s="186"/>
      <c r="P47" s="180"/>
      <c r="Q47" s="193">
        <v>123.98369072787676</v>
      </c>
      <c r="R47" s="192"/>
      <c r="S47" s="192"/>
      <c r="T47" s="186"/>
      <c r="U47" s="180"/>
      <c r="V47" s="180"/>
      <c r="W47" s="180"/>
      <c r="X47" s="192"/>
      <c r="Y47" s="192"/>
      <c r="Z47" s="192"/>
      <c r="AA47" s="192"/>
      <c r="AB47" s="180"/>
      <c r="AC47" s="316"/>
      <c r="AD47" s="1">
        <f t="shared" si="1"/>
        <v>44</v>
      </c>
      <c r="AE47" s="127" t="s">
        <v>251</v>
      </c>
      <c r="AF47" s="119" t="s">
        <v>13</v>
      </c>
      <c r="AG47" s="120">
        <v>264.39748383132502</v>
      </c>
      <c r="AH47" s="128">
        <v>2</v>
      </c>
      <c r="AI47" s="180"/>
      <c r="AJ47" s="192"/>
      <c r="AK47" s="186"/>
      <c r="AL47" s="180"/>
      <c r="AM47" s="180"/>
      <c r="AN47" s="180"/>
      <c r="AO47" s="203">
        <v>18</v>
      </c>
      <c r="AP47" s="192"/>
      <c r="AQ47" s="292">
        <v>122.41379310344827</v>
      </c>
      <c r="AR47" s="180"/>
      <c r="AS47" s="180"/>
      <c r="AT47" s="192"/>
      <c r="AU47" s="180"/>
      <c r="AV47" s="192"/>
      <c r="AW47" s="186"/>
      <c r="AX47" s="302"/>
      <c r="AY47" s="180"/>
      <c r="AZ47" s="186"/>
      <c r="BA47" s="180"/>
      <c r="BB47" s="192"/>
      <c r="BC47" s="180"/>
      <c r="BD47" s="180"/>
      <c r="BE47" s="192"/>
      <c r="BF47" s="335"/>
      <c r="BG47" s="1">
        <f t="shared" si="2"/>
        <v>44</v>
      </c>
      <c r="BH47" s="127" t="s">
        <v>251</v>
      </c>
      <c r="BI47" s="119" t="s">
        <v>13</v>
      </c>
      <c r="BJ47" s="120">
        <v>264.39748383132502</v>
      </c>
      <c r="BK47" s="128">
        <v>2</v>
      </c>
      <c r="BL47" s="186"/>
      <c r="BM47" s="180"/>
      <c r="BN47" s="175"/>
      <c r="BO47" s="175"/>
      <c r="BP47" s="192"/>
      <c r="BQ47" s="186"/>
      <c r="BR47" s="192"/>
      <c r="BS47" s="180"/>
      <c r="BT47" s="192"/>
      <c r="BU47" s="180"/>
      <c r="BV47" s="316"/>
    </row>
    <row r="48" spans="1:74">
      <c r="A48" s="1">
        <f t="shared" si="0"/>
        <v>45</v>
      </c>
      <c r="B48" s="127" t="s">
        <v>348</v>
      </c>
      <c r="C48" s="119" t="s">
        <v>10</v>
      </c>
      <c r="D48" s="120">
        <v>238.31461481764626</v>
      </c>
      <c r="E48" s="128">
        <v>2</v>
      </c>
      <c r="F48" s="162"/>
      <c r="G48" s="175"/>
      <c r="H48" s="175"/>
      <c r="I48" s="175"/>
      <c r="J48" s="180"/>
      <c r="K48" s="186"/>
      <c r="L48" s="192"/>
      <c r="M48" s="175"/>
      <c r="N48" s="180"/>
      <c r="O48" s="186"/>
      <c r="P48" s="180"/>
      <c r="Q48" s="192"/>
      <c r="R48" s="192"/>
      <c r="S48" s="192"/>
      <c r="T48" s="186"/>
      <c r="U48" s="180"/>
      <c r="V48" s="180"/>
      <c r="W48" s="180"/>
      <c r="X48" s="192"/>
      <c r="Y48" s="192"/>
      <c r="Z48" s="192"/>
      <c r="AA48" s="192"/>
      <c r="AB48" s="180"/>
      <c r="AC48" s="316"/>
      <c r="AD48" s="1">
        <f t="shared" si="1"/>
        <v>45</v>
      </c>
      <c r="AE48" s="127" t="s">
        <v>348</v>
      </c>
      <c r="AF48" s="119" t="s">
        <v>10</v>
      </c>
      <c r="AG48" s="120">
        <v>238.31461481764626</v>
      </c>
      <c r="AH48" s="128">
        <v>2</v>
      </c>
      <c r="AI48" s="180"/>
      <c r="AJ48" s="192"/>
      <c r="AK48" s="186"/>
      <c r="AL48" s="180"/>
      <c r="AM48" s="180"/>
      <c r="AN48" s="180"/>
      <c r="AO48" s="180"/>
      <c r="AP48" s="192"/>
      <c r="AQ48" s="293"/>
      <c r="AR48" s="180"/>
      <c r="AS48" s="180"/>
      <c r="AT48" s="192"/>
      <c r="AU48" s="180"/>
      <c r="AV48" s="192"/>
      <c r="AW48" s="186"/>
      <c r="AX48" s="302"/>
      <c r="AY48" s="180"/>
      <c r="AZ48" s="186"/>
      <c r="BA48" s="181">
        <v>143.14598540145985</v>
      </c>
      <c r="BB48" s="192"/>
      <c r="BC48" s="180"/>
      <c r="BD48" s="180"/>
      <c r="BE48" s="192"/>
      <c r="BF48" s="335"/>
      <c r="BG48" s="1">
        <f t="shared" si="2"/>
        <v>45</v>
      </c>
      <c r="BH48" s="127" t="s">
        <v>348</v>
      </c>
      <c r="BI48" s="119" t="s">
        <v>10</v>
      </c>
      <c r="BJ48" s="120">
        <v>238.31461481764626</v>
      </c>
      <c r="BK48" s="128">
        <v>2</v>
      </c>
      <c r="BL48" s="186"/>
      <c r="BM48" s="180"/>
      <c r="BN48" s="175"/>
      <c r="BO48" s="175"/>
      <c r="BP48" s="192"/>
      <c r="BQ48" s="186"/>
      <c r="BR48" s="192"/>
      <c r="BS48" s="181">
        <v>95.16862941618642</v>
      </c>
      <c r="BT48" s="192"/>
      <c r="BU48" s="180"/>
      <c r="BV48" s="316"/>
    </row>
    <row r="49" spans="1:74">
      <c r="A49" s="1">
        <f t="shared" si="0"/>
        <v>46</v>
      </c>
      <c r="B49" s="127" t="s">
        <v>289</v>
      </c>
      <c r="C49" s="119" t="s">
        <v>15</v>
      </c>
      <c r="D49" s="120">
        <v>195.96487208542527</v>
      </c>
      <c r="E49" s="128">
        <v>2</v>
      </c>
      <c r="F49" s="162"/>
      <c r="G49" s="175"/>
      <c r="H49" s="175"/>
      <c r="I49" s="175"/>
      <c r="J49" s="180"/>
      <c r="K49" s="186"/>
      <c r="L49" s="192"/>
      <c r="M49" s="175"/>
      <c r="N49" s="180"/>
      <c r="O49" s="186"/>
      <c r="P49" s="180"/>
      <c r="Q49" s="192"/>
      <c r="R49" s="192"/>
      <c r="S49" s="192"/>
      <c r="T49" s="186"/>
      <c r="U49" s="180"/>
      <c r="V49" s="180"/>
      <c r="W49" s="180"/>
      <c r="X49" s="192"/>
      <c r="Y49" s="192"/>
      <c r="Z49" s="192"/>
      <c r="AA49" s="192"/>
      <c r="AB49" s="181">
        <v>91.757975533701114</v>
      </c>
      <c r="AC49" s="316"/>
      <c r="AD49" s="1">
        <f t="shared" si="1"/>
        <v>46</v>
      </c>
      <c r="AE49" s="127" t="s">
        <v>289</v>
      </c>
      <c r="AF49" s="119" t="s">
        <v>15</v>
      </c>
      <c r="AG49" s="120">
        <v>195.96487208542527</v>
      </c>
      <c r="AH49" s="128">
        <v>2</v>
      </c>
      <c r="AI49" s="180"/>
      <c r="AJ49" s="192"/>
      <c r="AK49" s="186"/>
      <c r="AL49" s="180"/>
      <c r="AM49" s="180"/>
      <c r="AN49" s="180"/>
      <c r="AO49" s="180"/>
      <c r="AP49" s="192"/>
      <c r="AQ49" s="292">
        <v>86.206896551724128</v>
      </c>
      <c r="AR49" s="180"/>
      <c r="AS49" s="180"/>
      <c r="AT49" s="192"/>
      <c r="AU49" s="180"/>
      <c r="AV49" s="192"/>
      <c r="AW49" s="186"/>
      <c r="AX49" s="302"/>
      <c r="AY49" s="180"/>
      <c r="AZ49" s="186"/>
      <c r="BA49" s="180"/>
      <c r="BB49" s="192"/>
      <c r="BC49" s="180"/>
      <c r="BD49" s="203">
        <v>18</v>
      </c>
      <c r="BE49" s="192"/>
      <c r="BF49" s="335"/>
      <c r="BG49" s="1">
        <f t="shared" si="2"/>
        <v>46</v>
      </c>
      <c r="BH49" s="127" t="s">
        <v>289</v>
      </c>
      <c r="BI49" s="119" t="s">
        <v>15</v>
      </c>
      <c r="BJ49" s="120">
        <v>195.96487208542527</v>
      </c>
      <c r="BK49" s="128">
        <v>2</v>
      </c>
      <c r="BL49" s="186"/>
      <c r="BM49" s="180"/>
      <c r="BN49" s="175"/>
      <c r="BO49" s="175"/>
      <c r="BP49" s="192"/>
      <c r="BQ49" s="186"/>
      <c r="BR49" s="192"/>
      <c r="BS49" s="180"/>
      <c r="BT49" s="192"/>
      <c r="BU49" s="180"/>
      <c r="BV49" s="316"/>
    </row>
    <row r="50" spans="1:74">
      <c r="A50" s="1">
        <f t="shared" si="0"/>
        <v>47</v>
      </c>
      <c r="B50" s="127" t="s">
        <v>251</v>
      </c>
      <c r="C50" s="119" t="s">
        <v>318</v>
      </c>
      <c r="D50" s="120">
        <v>184.48275862068968</v>
      </c>
      <c r="E50" s="128">
        <v>0</v>
      </c>
      <c r="F50" s="162"/>
      <c r="G50" s="175"/>
      <c r="H50" s="175"/>
      <c r="I50" s="175"/>
      <c r="J50" s="180"/>
      <c r="K50" s="186"/>
      <c r="L50" s="192"/>
      <c r="M50" s="175"/>
      <c r="N50" s="180"/>
      <c r="O50" s="186"/>
      <c r="P50" s="180"/>
      <c r="Q50" s="192"/>
      <c r="R50" s="192"/>
      <c r="S50" s="192"/>
      <c r="T50" s="186"/>
      <c r="U50" s="180"/>
      <c r="V50" s="180"/>
      <c r="W50" s="180"/>
      <c r="X50" s="192"/>
      <c r="Y50" s="192"/>
      <c r="Z50" s="192"/>
      <c r="AA50" s="192"/>
      <c r="AB50" s="180"/>
      <c r="AC50" s="316"/>
      <c r="AD50" s="1">
        <f t="shared" si="1"/>
        <v>47</v>
      </c>
      <c r="AE50" s="127" t="s">
        <v>251</v>
      </c>
      <c r="AF50" s="119" t="s">
        <v>318</v>
      </c>
      <c r="AG50" s="120">
        <v>184.48275862068968</v>
      </c>
      <c r="AH50" s="128">
        <v>0</v>
      </c>
      <c r="AI50" s="180"/>
      <c r="AJ50" s="192"/>
      <c r="AK50" s="186"/>
      <c r="AL50" s="180"/>
      <c r="AM50" s="180"/>
      <c r="AN50" s="180"/>
      <c r="AO50" s="180"/>
      <c r="AP50" s="192"/>
      <c r="AQ50" s="292">
        <v>184.48275862068968</v>
      </c>
      <c r="AR50" s="180"/>
      <c r="AS50" s="180"/>
      <c r="AT50" s="192"/>
      <c r="AU50" s="180"/>
      <c r="AV50" s="192"/>
      <c r="AW50" s="186"/>
      <c r="AX50" s="302"/>
      <c r="AY50" s="180"/>
      <c r="AZ50" s="186"/>
      <c r="BA50" s="180"/>
      <c r="BB50" s="192"/>
      <c r="BC50" s="180"/>
      <c r="BD50" s="180"/>
      <c r="BE50" s="192"/>
      <c r="BF50" s="335"/>
      <c r="BG50" s="1">
        <f t="shared" si="2"/>
        <v>47</v>
      </c>
      <c r="BH50" s="127" t="s">
        <v>251</v>
      </c>
      <c r="BI50" s="119" t="s">
        <v>318</v>
      </c>
      <c r="BJ50" s="120">
        <v>184.48275862068968</v>
      </c>
      <c r="BK50" s="128">
        <v>0</v>
      </c>
      <c r="BL50" s="186"/>
      <c r="BM50" s="180"/>
      <c r="BN50" s="175"/>
      <c r="BO50" s="175"/>
      <c r="BP50" s="192"/>
      <c r="BQ50" s="186"/>
      <c r="BR50" s="192"/>
      <c r="BS50" s="180"/>
      <c r="BT50" s="192"/>
      <c r="BU50" s="180"/>
      <c r="BV50" s="316"/>
    </row>
    <row r="51" spans="1:74">
      <c r="A51" s="1">
        <f t="shared" si="0"/>
        <v>48</v>
      </c>
      <c r="B51" s="127" t="s">
        <v>304</v>
      </c>
      <c r="C51" s="119" t="s">
        <v>301</v>
      </c>
      <c r="D51" s="120">
        <v>180.59740259740261</v>
      </c>
      <c r="E51" s="128">
        <v>1</v>
      </c>
      <c r="F51" s="162"/>
      <c r="G51" s="175"/>
      <c r="H51" s="175"/>
      <c r="I51" s="175"/>
      <c r="J51" s="180"/>
      <c r="K51" s="186"/>
      <c r="L51" s="192"/>
      <c r="M51" s="175"/>
      <c r="N51" s="180"/>
      <c r="O51" s="186"/>
      <c r="P51" s="180"/>
      <c r="Q51" s="192"/>
      <c r="R51" s="192"/>
      <c r="S51" s="192"/>
      <c r="T51" s="186"/>
      <c r="U51" s="180"/>
      <c r="V51" s="180"/>
      <c r="W51" s="180"/>
      <c r="X51" s="192"/>
      <c r="Y51" s="192"/>
      <c r="Z51" s="192"/>
      <c r="AA51" s="192"/>
      <c r="AB51" s="180"/>
      <c r="AC51" s="316"/>
      <c r="AD51" s="1">
        <f t="shared" si="1"/>
        <v>48</v>
      </c>
      <c r="AE51" s="127" t="s">
        <v>304</v>
      </c>
      <c r="AF51" s="119" t="s">
        <v>301</v>
      </c>
      <c r="AG51" s="120">
        <v>180.59740259740261</v>
      </c>
      <c r="AH51" s="128">
        <v>1</v>
      </c>
      <c r="AI51" s="180"/>
      <c r="AJ51" s="192"/>
      <c r="AK51" s="186"/>
      <c r="AL51" s="181">
        <v>70.597402597402606</v>
      </c>
      <c r="AM51" s="180"/>
      <c r="AN51" s="180"/>
      <c r="AO51" s="180"/>
      <c r="AP51" s="192"/>
      <c r="AQ51" s="292">
        <v>110</v>
      </c>
      <c r="AR51" s="180"/>
      <c r="AS51" s="180"/>
      <c r="AT51" s="192"/>
      <c r="AU51" s="180"/>
      <c r="AV51" s="192"/>
      <c r="AW51" s="186"/>
      <c r="AX51" s="302"/>
      <c r="AY51" s="180"/>
      <c r="AZ51" s="186"/>
      <c r="BA51" s="180"/>
      <c r="BB51" s="192"/>
      <c r="BC51" s="180"/>
      <c r="BD51" s="180"/>
      <c r="BE51" s="192"/>
      <c r="BF51" s="335"/>
      <c r="BG51" s="1">
        <f t="shared" si="2"/>
        <v>48</v>
      </c>
      <c r="BH51" s="127" t="s">
        <v>304</v>
      </c>
      <c r="BI51" s="119" t="s">
        <v>301</v>
      </c>
      <c r="BJ51" s="120">
        <v>180.59740259740261</v>
      </c>
      <c r="BK51" s="128">
        <v>1</v>
      </c>
      <c r="BL51" s="186"/>
      <c r="BM51" s="180"/>
      <c r="BN51" s="175"/>
      <c r="BO51" s="175"/>
      <c r="BP51" s="192"/>
      <c r="BQ51" s="186"/>
      <c r="BR51" s="192"/>
      <c r="BS51" s="180"/>
      <c r="BT51" s="192"/>
      <c r="BU51" s="180"/>
      <c r="BV51" s="316"/>
    </row>
    <row r="52" spans="1:74">
      <c r="A52" s="1">
        <f t="shared" si="0"/>
        <v>49</v>
      </c>
      <c r="B52" s="127" t="s">
        <v>236</v>
      </c>
      <c r="C52" s="119" t="s">
        <v>12</v>
      </c>
      <c r="D52" s="120">
        <v>180.17886522467586</v>
      </c>
      <c r="E52" s="128">
        <v>1</v>
      </c>
      <c r="F52" s="162"/>
      <c r="G52" s="175"/>
      <c r="H52" s="175"/>
      <c r="I52" s="175"/>
      <c r="J52" s="180"/>
      <c r="K52" s="186"/>
      <c r="L52" s="192"/>
      <c r="M52" s="175"/>
      <c r="N52" s="180"/>
      <c r="O52" s="185">
        <v>180.17886522467586</v>
      </c>
      <c r="P52" s="180"/>
      <c r="Q52" s="192"/>
      <c r="R52" s="192"/>
      <c r="S52" s="192"/>
      <c r="T52" s="186"/>
      <c r="U52" s="180"/>
      <c r="V52" s="180"/>
      <c r="W52" s="180"/>
      <c r="X52" s="192"/>
      <c r="Y52" s="192"/>
      <c r="Z52" s="192"/>
      <c r="AA52" s="192"/>
      <c r="AB52" s="180"/>
      <c r="AC52" s="316"/>
      <c r="AD52" s="1">
        <f t="shared" si="1"/>
        <v>49</v>
      </c>
      <c r="AE52" s="127" t="s">
        <v>236</v>
      </c>
      <c r="AF52" s="119" t="s">
        <v>12</v>
      </c>
      <c r="AG52" s="120">
        <v>180.17886522467586</v>
      </c>
      <c r="AH52" s="128">
        <v>1</v>
      </c>
      <c r="AI52" s="180"/>
      <c r="AJ52" s="192"/>
      <c r="AK52" s="186"/>
      <c r="AL52" s="180"/>
      <c r="AM52" s="180"/>
      <c r="AN52" s="180"/>
      <c r="AO52" s="180"/>
      <c r="AP52" s="192"/>
      <c r="AQ52" s="293"/>
      <c r="AR52" s="180"/>
      <c r="AS52" s="180"/>
      <c r="AT52" s="192"/>
      <c r="AU52" s="180"/>
      <c r="AV52" s="192"/>
      <c r="AW52" s="186"/>
      <c r="AX52" s="302"/>
      <c r="AY52" s="180"/>
      <c r="AZ52" s="186"/>
      <c r="BA52" s="180"/>
      <c r="BB52" s="192"/>
      <c r="BC52" s="180"/>
      <c r="BD52" s="180"/>
      <c r="BE52" s="192"/>
      <c r="BF52" s="335"/>
      <c r="BG52" s="1">
        <f t="shared" si="2"/>
        <v>49</v>
      </c>
      <c r="BH52" s="127" t="s">
        <v>236</v>
      </c>
      <c r="BI52" s="119" t="s">
        <v>12</v>
      </c>
      <c r="BJ52" s="120">
        <v>180.17886522467586</v>
      </c>
      <c r="BK52" s="128">
        <v>1</v>
      </c>
      <c r="BL52" s="186"/>
      <c r="BM52" s="180"/>
      <c r="BN52" s="175"/>
      <c r="BO52" s="175"/>
      <c r="BP52" s="192"/>
      <c r="BQ52" s="186"/>
      <c r="BR52" s="192"/>
      <c r="BS52" s="180"/>
      <c r="BT52" s="192"/>
      <c r="BU52" s="180"/>
      <c r="BV52" s="316"/>
    </row>
    <row r="53" spans="1:74">
      <c r="A53" s="1">
        <f t="shared" si="0"/>
        <v>50</v>
      </c>
      <c r="B53" s="127" t="s">
        <v>298</v>
      </c>
      <c r="C53" s="119" t="s">
        <v>16</v>
      </c>
      <c r="D53" s="120">
        <v>161.77536231884056</v>
      </c>
      <c r="E53" s="128">
        <v>2</v>
      </c>
      <c r="F53" s="162"/>
      <c r="G53" s="175"/>
      <c r="H53" s="175"/>
      <c r="I53" s="175"/>
      <c r="J53" s="180"/>
      <c r="K53" s="186"/>
      <c r="L53" s="192"/>
      <c r="M53" s="175"/>
      <c r="N53" s="180"/>
      <c r="O53" s="186"/>
      <c r="P53" s="180"/>
      <c r="Q53" s="192"/>
      <c r="R53" s="192"/>
      <c r="S53" s="192"/>
      <c r="T53" s="186"/>
      <c r="U53" s="180"/>
      <c r="V53" s="180"/>
      <c r="W53" s="180"/>
      <c r="X53" s="192"/>
      <c r="Y53" s="192"/>
      <c r="Z53" s="192"/>
      <c r="AA53" s="192"/>
      <c r="AB53" s="180"/>
      <c r="AC53" s="316"/>
      <c r="AD53" s="1">
        <f t="shared" si="1"/>
        <v>50</v>
      </c>
      <c r="AE53" s="127" t="s">
        <v>298</v>
      </c>
      <c r="AF53" s="119" t="s">
        <v>16</v>
      </c>
      <c r="AG53" s="120">
        <v>161.77536231884056</v>
      </c>
      <c r="AH53" s="128">
        <v>2</v>
      </c>
      <c r="AI53" s="180"/>
      <c r="AJ53" s="199">
        <v>151.77536231884056</v>
      </c>
      <c r="AK53" s="186"/>
      <c r="AL53" s="180"/>
      <c r="AM53" s="180"/>
      <c r="AN53" s="180"/>
      <c r="AO53" s="180"/>
      <c r="AP53" s="192"/>
      <c r="AQ53" s="293"/>
      <c r="AR53" s="180"/>
      <c r="AS53" s="180"/>
      <c r="AT53" s="192"/>
      <c r="AU53" s="180"/>
      <c r="AV53" s="299">
        <v>10</v>
      </c>
      <c r="AW53" s="186"/>
      <c r="AX53" s="302"/>
      <c r="AY53" s="180"/>
      <c r="AZ53" s="186"/>
      <c r="BA53" s="180"/>
      <c r="BB53" s="192"/>
      <c r="BC53" s="180"/>
      <c r="BD53" s="180"/>
      <c r="BE53" s="192"/>
      <c r="BF53" s="335"/>
      <c r="BG53" s="1">
        <f t="shared" si="2"/>
        <v>50</v>
      </c>
      <c r="BH53" s="127" t="s">
        <v>298</v>
      </c>
      <c r="BI53" s="119" t="s">
        <v>16</v>
      </c>
      <c r="BJ53" s="120">
        <v>161.77536231884056</v>
      </c>
      <c r="BK53" s="128">
        <v>2</v>
      </c>
      <c r="BL53" s="186"/>
      <c r="BM53" s="180"/>
      <c r="BN53" s="175"/>
      <c r="BO53" s="175"/>
      <c r="BP53" s="192"/>
      <c r="BQ53" s="186"/>
      <c r="BR53" s="192"/>
      <c r="BS53" s="180"/>
      <c r="BT53" s="192"/>
      <c r="BU53" s="180"/>
      <c r="BV53" s="316"/>
    </row>
    <row r="54" spans="1:74">
      <c r="A54" s="1">
        <f t="shared" si="0"/>
        <v>51</v>
      </c>
      <c r="B54" s="127" t="s">
        <v>297</v>
      </c>
      <c r="C54" s="119" t="s">
        <v>12</v>
      </c>
      <c r="D54" s="120">
        <v>152.69999999999999</v>
      </c>
      <c r="E54" s="128">
        <v>1</v>
      </c>
      <c r="F54" s="162"/>
      <c r="G54" s="175"/>
      <c r="H54" s="175"/>
      <c r="I54" s="175"/>
      <c r="J54" s="180"/>
      <c r="K54" s="186"/>
      <c r="L54" s="192"/>
      <c r="M54" s="175"/>
      <c r="N54" s="180"/>
      <c r="O54" s="186"/>
      <c r="P54" s="180"/>
      <c r="Q54" s="192"/>
      <c r="R54" s="192"/>
      <c r="S54" s="192"/>
      <c r="T54" s="186"/>
      <c r="U54" s="180"/>
      <c r="V54" s="180"/>
      <c r="W54" s="180"/>
      <c r="X54" s="192"/>
      <c r="Y54" s="192"/>
      <c r="Z54" s="192"/>
      <c r="AA54" s="192"/>
      <c r="AB54" s="180"/>
      <c r="AC54" s="316"/>
      <c r="AD54" s="1">
        <f t="shared" si="1"/>
        <v>51</v>
      </c>
      <c r="AE54" s="127" t="s">
        <v>297</v>
      </c>
      <c r="AF54" s="119" t="s">
        <v>12</v>
      </c>
      <c r="AG54" s="120">
        <v>152.69999999999999</v>
      </c>
      <c r="AH54" s="128">
        <v>1</v>
      </c>
      <c r="AI54" s="181">
        <v>152.69999999999999</v>
      </c>
      <c r="AJ54" s="192"/>
      <c r="AK54" s="186"/>
      <c r="AL54" s="180"/>
      <c r="AM54" s="180"/>
      <c r="AN54" s="180"/>
      <c r="AO54" s="180"/>
      <c r="AP54" s="192"/>
      <c r="AQ54" s="293"/>
      <c r="AR54" s="180"/>
      <c r="AS54" s="180"/>
      <c r="AT54" s="192"/>
      <c r="AU54" s="180"/>
      <c r="AV54" s="192"/>
      <c r="AW54" s="186"/>
      <c r="AX54" s="302"/>
      <c r="AY54" s="180"/>
      <c r="AZ54" s="186"/>
      <c r="BA54" s="180"/>
      <c r="BB54" s="192"/>
      <c r="BC54" s="180"/>
      <c r="BD54" s="180"/>
      <c r="BE54" s="192"/>
      <c r="BF54" s="335"/>
      <c r="BG54" s="1">
        <f t="shared" si="2"/>
        <v>51</v>
      </c>
      <c r="BH54" s="127" t="s">
        <v>297</v>
      </c>
      <c r="BI54" s="119" t="s">
        <v>12</v>
      </c>
      <c r="BJ54" s="120">
        <v>152.69999999999999</v>
      </c>
      <c r="BK54" s="128">
        <v>1</v>
      </c>
      <c r="BL54" s="186"/>
      <c r="BM54" s="180"/>
      <c r="BN54" s="175"/>
      <c r="BO54" s="175"/>
      <c r="BP54" s="192"/>
      <c r="BQ54" s="186"/>
      <c r="BR54" s="192"/>
      <c r="BS54" s="180"/>
      <c r="BT54" s="192"/>
      <c r="BU54" s="180"/>
      <c r="BV54" s="316"/>
    </row>
    <row r="55" spans="1:74">
      <c r="A55" s="1">
        <f t="shared" si="0"/>
        <v>52</v>
      </c>
      <c r="B55" s="127" t="s">
        <v>198</v>
      </c>
      <c r="C55" s="119" t="s">
        <v>12</v>
      </c>
      <c r="D55" s="120">
        <v>152.5</v>
      </c>
      <c r="E55" s="128">
        <v>1</v>
      </c>
      <c r="F55" s="162"/>
      <c r="G55" s="174">
        <v>152.5</v>
      </c>
      <c r="H55" s="175"/>
      <c r="I55" s="175"/>
      <c r="J55" s="180"/>
      <c r="K55" s="186"/>
      <c r="L55" s="192"/>
      <c r="M55" s="175"/>
      <c r="N55" s="180"/>
      <c r="O55" s="186"/>
      <c r="P55" s="180"/>
      <c r="Q55" s="192"/>
      <c r="R55" s="192"/>
      <c r="S55" s="192"/>
      <c r="T55" s="186"/>
      <c r="U55" s="180"/>
      <c r="V55" s="180"/>
      <c r="W55" s="180"/>
      <c r="X55" s="192"/>
      <c r="Y55" s="192"/>
      <c r="Z55" s="192"/>
      <c r="AA55" s="192"/>
      <c r="AB55" s="180"/>
      <c r="AC55" s="316"/>
      <c r="AD55" s="1">
        <f t="shared" si="1"/>
        <v>52</v>
      </c>
      <c r="AE55" s="127" t="s">
        <v>198</v>
      </c>
      <c r="AF55" s="119" t="s">
        <v>12</v>
      </c>
      <c r="AG55" s="120">
        <v>152.5</v>
      </c>
      <c r="AH55" s="128">
        <v>1</v>
      </c>
      <c r="AI55" s="180"/>
      <c r="AJ55" s="192"/>
      <c r="AK55" s="186"/>
      <c r="AL55" s="180"/>
      <c r="AM55" s="180"/>
      <c r="AN55" s="180"/>
      <c r="AO55" s="180"/>
      <c r="AP55" s="192"/>
      <c r="AQ55" s="293"/>
      <c r="AR55" s="180"/>
      <c r="AS55" s="180"/>
      <c r="AT55" s="192"/>
      <c r="AU55" s="180"/>
      <c r="AV55" s="192"/>
      <c r="AW55" s="186"/>
      <c r="AX55" s="302"/>
      <c r="AY55" s="180"/>
      <c r="AZ55" s="186"/>
      <c r="BA55" s="180"/>
      <c r="BB55" s="192"/>
      <c r="BC55" s="180"/>
      <c r="BD55" s="180"/>
      <c r="BE55" s="192"/>
      <c r="BF55" s="335"/>
      <c r="BG55" s="1">
        <f t="shared" si="2"/>
        <v>52</v>
      </c>
      <c r="BH55" s="127" t="s">
        <v>198</v>
      </c>
      <c r="BI55" s="119" t="s">
        <v>12</v>
      </c>
      <c r="BJ55" s="120">
        <v>152.5</v>
      </c>
      <c r="BK55" s="128">
        <v>1</v>
      </c>
      <c r="BL55" s="186"/>
      <c r="BM55" s="180"/>
      <c r="BN55" s="175"/>
      <c r="BO55" s="175"/>
      <c r="BP55" s="192"/>
      <c r="BQ55" s="186"/>
      <c r="BR55" s="192"/>
      <c r="BS55" s="180"/>
      <c r="BT55" s="192"/>
      <c r="BU55" s="180"/>
      <c r="BV55" s="316"/>
    </row>
    <row r="56" spans="1:74">
      <c r="A56" s="1">
        <f t="shared" si="0"/>
        <v>53</v>
      </c>
      <c r="B56" s="127" t="s">
        <v>254</v>
      </c>
      <c r="C56" s="119" t="s">
        <v>18</v>
      </c>
      <c r="D56" s="120">
        <v>119.94186046511628</v>
      </c>
      <c r="E56" s="128">
        <v>1</v>
      </c>
      <c r="F56" s="162"/>
      <c r="G56" s="175"/>
      <c r="H56" s="175"/>
      <c r="I56" s="175"/>
      <c r="J56" s="180"/>
      <c r="K56" s="186"/>
      <c r="L56" s="192"/>
      <c r="M56" s="175"/>
      <c r="N56" s="180"/>
      <c r="O56" s="186"/>
      <c r="P56" s="180"/>
      <c r="Q56" s="193">
        <v>119.94186046511628</v>
      </c>
      <c r="R56" s="192"/>
      <c r="S56" s="192"/>
      <c r="T56" s="186"/>
      <c r="U56" s="180"/>
      <c r="V56" s="180"/>
      <c r="W56" s="180"/>
      <c r="X56" s="192"/>
      <c r="Y56" s="192"/>
      <c r="Z56" s="192"/>
      <c r="AA56" s="192"/>
      <c r="AB56" s="180"/>
      <c r="AC56" s="316"/>
      <c r="AD56" s="1">
        <f t="shared" si="1"/>
        <v>53</v>
      </c>
      <c r="AE56" s="127" t="s">
        <v>254</v>
      </c>
      <c r="AF56" s="119" t="s">
        <v>18</v>
      </c>
      <c r="AG56" s="120">
        <v>119.94186046511628</v>
      </c>
      <c r="AH56" s="128">
        <v>1</v>
      </c>
      <c r="AI56" s="180"/>
      <c r="AJ56" s="192"/>
      <c r="AK56" s="186"/>
      <c r="AL56" s="180"/>
      <c r="AM56" s="180"/>
      <c r="AN56" s="180"/>
      <c r="AO56" s="180"/>
      <c r="AP56" s="192"/>
      <c r="AQ56" s="293"/>
      <c r="AR56" s="180"/>
      <c r="AS56" s="180"/>
      <c r="AT56" s="192"/>
      <c r="AU56" s="180"/>
      <c r="AV56" s="192"/>
      <c r="AW56" s="186"/>
      <c r="AX56" s="302"/>
      <c r="AY56" s="180"/>
      <c r="AZ56" s="186"/>
      <c r="BA56" s="180"/>
      <c r="BB56" s="192"/>
      <c r="BC56" s="180"/>
      <c r="BD56" s="180"/>
      <c r="BE56" s="192"/>
      <c r="BF56" s="335"/>
      <c r="BG56" s="1">
        <f t="shared" si="2"/>
        <v>53</v>
      </c>
      <c r="BH56" s="127" t="s">
        <v>254</v>
      </c>
      <c r="BI56" s="119" t="s">
        <v>18</v>
      </c>
      <c r="BJ56" s="120">
        <v>119.94186046511628</v>
      </c>
      <c r="BK56" s="128">
        <v>1</v>
      </c>
      <c r="BL56" s="186"/>
      <c r="BM56" s="180"/>
      <c r="BN56" s="175"/>
      <c r="BO56" s="175"/>
      <c r="BP56" s="192"/>
      <c r="BQ56" s="186"/>
      <c r="BR56" s="192"/>
      <c r="BS56" s="180"/>
      <c r="BT56" s="192"/>
      <c r="BU56" s="180"/>
      <c r="BV56" s="316"/>
    </row>
    <row r="57" spans="1:74">
      <c r="A57" s="1">
        <f t="shared" si="0"/>
        <v>54</v>
      </c>
      <c r="B57" s="127" t="s">
        <v>320</v>
      </c>
      <c r="C57" s="119" t="s">
        <v>13</v>
      </c>
      <c r="D57" s="120">
        <v>101.22871719220603</v>
      </c>
      <c r="E57" s="128">
        <v>1</v>
      </c>
      <c r="F57" s="162"/>
      <c r="G57" s="175"/>
      <c r="H57" s="175"/>
      <c r="I57" s="175"/>
      <c r="J57" s="180"/>
      <c r="K57" s="186"/>
      <c r="L57" s="192"/>
      <c r="M57" s="175"/>
      <c r="N57" s="180"/>
      <c r="O57" s="186"/>
      <c r="P57" s="180"/>
      <c r="Q57" s="192"/>
      <c r="R57" s="192"/>
      <c r="S57" s="192"/>
      <c r="T57" s="186"/>
      <c r="U57" s="180"/>
      <c r="V57" s="180"/>
      <c r="W57" s="180"/>
      <c r="X57" s="192"/>
      <c r="Y57" s="192"/>
      <c r="Z57" s="192"/>
      <c r="AA57" s="192"/>
      <c r="AB57" s="180"/>
      <c r="AC57" s="316"/>
      <c r="AD57" s="1">
        <f t="shared" si="1"/>
        <v>54</v>
      </c>
      <c r="AE57" s="127" t="s">
        <v>320</v>
      </c>
      <c r="AF57" s="119" t="s">
        <v>13</v>
      </c>
      <c r="AG57" s="120">
        <v>101.22871719220603</v>
      </c>
      <c r="AH57" s="128">
        <v>1</v>
      </c>
      <c r="AI57" s="180"/>
      <c r="AJ57" s="192"/>
      <c r="AK57" s="186"/>
      <c r="AL57" s="180"/>
      <c r="AM57" s="180"/>
      <c r="AN57" s="180"/>
      <c r="AO57" s="180"/>
      <c r="AP57" s="192"/>
      <c r="AQ57" s="292">
        <v>65.517241379310349</v>
      </c>
      <c r="AR57" s="180"/>
      <c r="AS57" s="180"/>
      <c r="AT57" s="192"/>
      <c r="AU57" s="180"/>
      <c r="AV57" s="192"/>
      <c r="AW57" s="186"/>
      <c r="AX57" s="302"/>
      <c r="AY57" s="180"/>
      <c r="AZ57" s="186"/>
      <c r="BA57" s="180"/>
      <c r="BB57" s="192"/>
      <c r="BC57" s="180"/>
      <c r="BD57" s="180"/>
      <c r="BE57" s="192"/>
      <c r="BF57" s="336">
        <v>35.711475812895692</v>
      </c>
      <c r="BG57" s="1">
        <f t="shared" si="2"/>
        <v>54</v>
      </c>
      <c r="BH57" s="127" t="s">
        <v>320</v>
      </c>
      <c r="BI57" s="119" t="s">
        <v>13</v>
      </c>
      <c r="BJ57" s="120">
        <v>101.22871719220603</v>
      </c>
      <c r="BK57" s="128">
        <v>1</v>
      </c>
      <c r="BL57" s="186"/>
      <c r="BM57" s="180"/>
      <c r="BN57" s="175"/>
      <c r="BO57" s="175"/>
      <c r="BP57" s="192"/>
      <c r="BQ57" s="186"/>
      <c r="BR57" s="192"/>
      <c r="BS57" s="180"/>
      <c r="BT57" s="192"/>
      <c r="BU57" s="180"/>
      <c r="BV57" s="316"/>
    </row>
    <row r="58" spans="1:74">
      <c r="A58" s="1">
        <f t="shared" si="0"/>
        <v>55</v>
      </c>
      <c r="B58" s="127" t="s">
        <v>209</v>
      </c>
      <c r="C58" s="119" t="s">
        <v>11</v>
      </c>
      <c r="D58" s="120">
        <v>65.172413793103445</v>
      </c>
      <c r="E58" s="128">
        <v>1</v>
      </c>
      <c r="F58" s="162"/>
      <c r="G58" s="237">
        <v>10</v>
      </c>
      <c r="H58" s="175"/>
      <c r="I58" s="175"/>
      <c r="J58" s="180"/>
      <c r="K58" s="186"/>
      <c r="L58" s="192"/>
      <c r="M58" s="175"/>
      <c r="N58" s="180"/>
      <c r="O58" s="186"/>
      <c r="P58" s="180"/>
      <c r="Q58" s="192"/>
      <c r="R58" s="192"/>
      <c r="S58" s="192"/>
      <c r="T58" s="186"/>
      <c r="U58" s="180"/>
      <c r="V58" s="180"/>
      <c r="W58" s="180"/>
      <c r="X58" s="192"/>
      <c r="Y58" s="192"/>
      <c r="Z58" s="192"/>
      <c r="AA58" s="192"/>
      <c r="AB58" s="180"/>
      <c r="AC58" s="316"/>
      <c r="AD58" s="1">
        <f t="shared" si="1"/>
        <v>55</v>
      </c>
      <c r="AE58" s="127" t="s">
        <v>209</v>
      </c>
      <c r="AF58" s="119" t="s">
        <v>11</v>
      </c>
      <c r="AG58" s="120">
        <v>65.172413793103445</v>
      </c>
      <c r="AH58" s="128">
        <v>1</v>
      </c>
      <c r="AI58" s="180"/>
      <c r="AJ58" s="192"/>
      <c r="AK58" s="186"/>
      <c r="AL58" s="180"/>
      <c r="AM58" s="180"/>
      <c r="AN58" s="180"/>
      <c r="AO58" s="180"/>
      <c r="AP58" s="192"/>
      <c r="AQ58" s="292">
        <v>55.172413793103445</v>
      </c>
      <c r="AR58" s="180"/>
      <c r="AS58" s="180"/>
      <c r="AT58" s="192"/>
      <c r="AU58" s="180"/>
      <c r="AV58" s="192"/>
      <c r="AW58" s="186"/>
      <c r="AX58" s="302"/>
      <c r="AY58" s="180"/>
      <c r="AZ58" s="186"/>
      <c r="BA58" s="180"/>
      <c r="BB58" s="192"/>
      <c r="BC58" s="180"/>
      <c r="BD58" s="180"/>
      <c r="BE58" s="192"/>
      <c r="BF58" s="335"/>
      <c r="BG58" s="1">
        <f t="shared" si="2"/>
        <v>55</v>
      </c>
      <c r="BH58" s="127" t="s">
        <v>209</v>
      </c>
      <c r="BI58" s="119" t="s">
        <v>11</v>
      </c>
      <c r="BJ58" s="120">
        <v>65.172413793103445</v>
      </c>
      <c r="BK58" s="128">
        <v>1</v>
      </c>
      <c r="BL58" s="186"/>
      <c r="BM58" s="180"/>
      <c r="BN58" s="175"/>
      <c r="BO58" s="175"/>
      <c r="BP58" s="192"/>
      <c r="BQ58" s="186"/>
      <c r="BR58" s="192"/>
      <c r="BS58" s="180"/>
      <c r="BT58" s="192"/>
      <c r="BU58" s="180"/>
      <c r="BV58" s="316"/>
    </row>
    <row r="59" spans="1:74">
      <c r="A59" s="1">
        <f t="shared" si="0"/>
        <v>56</v>
      </c>
      <c r="B59" s="127" t="s">
        <v>206</v>
      </c>
      <c r="C59" s="119" t="s">
        <v>14</v>
      </c>
      <c r="D59" s="120">
        <v>64.72527472527473</v>
      </c>
      <c r="E59" s="128">
        <v>1</v>
      </c>
      <c r="F59" s="162"/>
      <c r="G59" s="174">
        <v>64.72527472527473</v>
      </c>
      <c r="H59" s="175"/>
      <c r="I59" s="175"/>
      <c r="J59" s="180"/>
      <c r="K59" s="186"/>
      <c r="L59" s="192"/>
      <c r="M59" s="175"/>
      <c r="N59" s="180"/>
      <c r="O59" s="186"/>
      <c r="P59" s="180"/>
      <c r="Q59" s="192"/>
      <c r="R59" s="192"/>
      <c r="S59" s="192"/>
      <c r="T59" s="186"/>
      <c r="U59" s="180"/>
      <c r="V59" s="180"/>
      <c r="W59" s="180"/>
      <c r="X59" s="192"/>
      <c r="Y59" s="192"/>
      <c r="Z59" s="192"/>
      <c r="AA59" s="192"/>
      <c r="AB59" s="180"/>
      <c r="AC59" s="316"/>
      <c r="AD59" s="1">
        <f t="shared" si="1"/>
        <v>56</v>
      </c>
      <c r="AE59" s="127" t="s">
        <v>206</v>
      </c>
      <c r="AF59" s="119" t="s">
        <v>14</v>
      </c>
      <c r="AG59" s="120">
        <v>64.72527472527473</v>
      </c>
      <c r="AH59" s="128">
        <v>1</v>
      </c>
      <c r="AI59" s="180"/>
      <c r="AJ59" s="192"/>
      <c r="AK59" s="186"/>
      <c r="AL59" s="180"/>
      <c r="AM59" s="180"/>
      <c r="AN59" s="180"/>
      <c r="AO59" s="180"/>
      <c r="AP59" s="192"/>
      <c r="AQ59" s="293"/>
      <c r="AR59" s="180"/>
      <c r="AS59" s="180"/>
      <c r="AT59" s="192"/>
      <c r="AU59" s="180"/>
      <c r="AV59" s="192"/>
      <c r="AW59" s="186"/>
      <c r="AX59" s="302"/>
      <c r="AY59" s="180"/>
      <c r="AZ59" s="186"/>
      <c r="BA59" s="180"/>
      <c r="BB59" s="192"/>
      <c r="BC59" s="180"/>
      <c r="BD59" s="180"/>
      <c r="BE59" s="192"/>
      <c r="BF59" s="335"/>
      <c r="BG59" s="1">
        <f t="shared" si="2"/>
        <v>56</v>
      </c>
      <c r="BH59" s="127" t="s">
        <v>206</v>
      </c>
      <c r="BI59" s="119" t="s">
        <v>14</v>
      </c>
      <c r="BJ59" s="120">
        <v>64.72527472527473</v>
      </c>
      <c r="BK59" s="128">
        <v>1</v>
      </c>
      <c r="BL59" s="186"/>
      <c r="BM59" s="180"/>
      <c r="BN59" s="175"/>
      <c r="BO59" s="175"/>
      <c r="BP59" s="192"/>
      <c r="BQ59" s="186"/>
      <c r="BR59" s="192"/>
      <c r="BS59" s="180"/>
      <c r="BT59" s="192"/>
      <c r="BU59" s="180"/>
      <c r="BV59" s="316"/>
    </row>
    <row r="60" spans="1:74" ht="13.5" thickBot="1">
      <c r="A60" s="1">
        <f t="shared" si="0"/>
        <v>57</v>
      </c>
      <c r="B60" s="129" t="s">
        <v>337</v>
      </c>
      <c r="C60" s="130" t="s">
        <v>16</v>
      </c>
      <c r="D60" s="131">
        <v>50</v>
      </c>
      <c r="E60" s="132">
        <v>1</v>
      </c>
      <c r="F60" s="164"/>
      <c r="G60" s="178"/>
      <c r="H60" s="178"/>
      <c r="I60" s="178"/>
      <c r="J60" s="183"/>
      <c r="K60" s="189"/>
      <c r="L60" s="196"/>
      <c r="M60" s="178"/>
      <c r="N60" s="183"/>
      <c r="O60" s="189"/>
      <c r="P60" s="183"/>
      <c r="Q60" s="196"/>
      <c r="R60" s="196"/>
      <c r="S60" s="196"/>
      <c r="T60" s="189"/>
      <c r="U60" s="183"/>
      <c r="V60" s="183"/>
      <c r="W60" s="183"/>
      <c r="X60" s="196"/>
      <c r="Y60" s="196"/>
      <c r="Z60" s="196"/>
      <c r="AA60" s="196"/>
      <c r="AB60" s="183"/>
      <c r="AC60" s="317"/>
      <c r="AD60" s="1">
        <f t="shared" si="1"/>
        <v>57</v>
      </c>
      <c r="AE60" s="129" t="s">
        <v>337</v>
      </c>
      <c r="AF60" s="130" t="s">
        <v>16</v>
      </c>
      <c r="AG60" s="131">
        <v>50</v>
      </c>
      <c r="AH60" s="132">
        <v>1</v>
      </c>
      <c r="AI60" s="183"/>
      <c r="AJ60" s="196"/>
      <c r="AK60" s="189"/>
      <c r="AL60" s="183"/>
      <c r="AM60" s="183"/>
      <c r="AN60" s="183"/>
      <c r="AO60" s="183"/>
      <c r="AP60" s="196"/>
      <c r="AQ60" s="296"/>
      <c r="AR60" s="183"/>
      <c r="AS60" s="183"/>
      <c r="AT60" s="196"/>
      <c r="AU60" s="183"/>
      <c r="AV60" s="196"/>
      <c r="AW60" s="189"/>
      <c r="AX60" s="306">
        <v>50</v>
      </c>
      <c r="AY60" s="183"/>
      <c r="AZ60" s="189"/>
      <c r="BA60" s="183"/>
      <c r="BB60" s="196"/>
      <c r="BC60" s="183"/>
      <c r="BD60" s="183"/>
      <c r="BE60" s="196"/>
      <c r="BF60" s="338"/>
      <c r="BG60" s="1">
        <f t="shared" si="2"/>
        <v>57</v>
      </c>
      <c r="BH60" s="129" t="s">
        <v>337</v>
      </c>
      <c r="BI60" s="130" t="s">
        <v>16</v>
      </c>
      <c r="BJ60" s="131">
        <v>50</v>
      </c>
      <c r="BK60" s="132">
        <v>1</v>
      </c>
      <c r="BL60" s="189"/>
      <c r="BM60" s="183"/>
      <c r="BN60" s="178"/>
      <c r="BO60" s="178"/>
      <c r="BP60" s="196"/>
      <c r="BQ60" s="189"/>
      <c r="BR60" s="196"/>
      <c r="BS60" s="183"/>
      <c r="BT60" s="196"/>
      <c r="BU60" s="183"/>
      <c r="BV60" s="317"/>
    </row>
    <row r="61" spans="1:74" ht="13.5" thickBot="1">
      <c r="B61" s="133" t="s">
        <v>139</v>
      </c>
      <c r="C61" s="134"/>
      <c r="D61" s="135">
        <v>337</v>
      </c>
      <c r="E61" s="136">
        <v>59</v>
      </c>
      <c r="F61" s="165">
        <f t="shared" ref="F61:AC61" si="3">COUNT(F3:F60)</f>
        <v>3</v>
      </c>
      <c r="G61" s="173">
        <f t="shared" si="3"/>
        <v>14</v>
      </c>
      <c r="H61" s="173">
        <f t="shared" si="3"/>
        <v>1</v>
      </c>
      <c r="I61" s="173">
        <f t="shared" si="3"/>
        <v>4</v>
      </c>
      <c r="J61" s="184">
        <f t="shared" si="3"/>
        <v>1</v>
      </c>
      <c r="K61" s="190">
        <f t="shared" si="3"/>
        <v>5</v>
      </c>
      <c r="L61" s="191">
        <f t="shared" si="3"/>
        <v>2</v>
      </c>
      <c r="M61" s="173">
        <f t="shared" si="3"/>
        <v>1</v>
      </c>
      <c r="N61" s="184">
        <f t="shared" si="3"/>
        <v>6</v>
      </c>
      <c r="O61" s="190">
        <f t="shared" si="3"/>
        <v>5</v>
      </c>
      <c r="P61" s="184">
        <f t="shared" si="3"/>
        <v>2</v>
      </c>
      <c r="Q61" s="191">
        <f t="shared" si="3"/>
        <v>24</v>
      </c>
      <c r="R61" s="191">
        <f t="shared" si="3"/>
        <v>5</v>
      </c>
      <c r="S61" s="191">
        <f t="shared" si="3"/>
        <v>5</v>
      </c>
      <c r="T61" s="190">
        <f t="shared" si="3"/>
        <v>1</v>
      </c>
      <c r="U61" s="184">
        <f t="shared" si="3"/>
        <v>1</v>
      </c>
      <c r="V61" s="184">
        <f t="shared" si="3"/>
        <v>7</v>
      </c>
      <c r="W61" s="184">
        <f t="shared" si="3"/>
        <v>1</v>
      </c>
      <c r="X61" s="191">
        <f t="shared" si="3"/>
        <v>6</v>
      </c>
      <c r="Y61" s="191">
        <f t="shared" si="3"/>
        <v>6</v>
      </c>
      <c r="Z61" s="191">
        <f t="shared" si="3"/>
        <v>6</v>
      </c>
      <c r="AA61" s="191">
        <f t="shared" si="3"/>
        <v>6</v>
      </c>
      <c r="AB61" s="184">
        <f t="shared" si="3"/>
        <v>19</v>
      </c>
      <c r="AC61" s="318">
        <f t="shared" si="3"/>
        <v>1</v>
      </c>
      <c r="AE61" s="133" t="s">
        <v>139</v>
      </c>
      <c r="AF61" s="134"/>
      <c r="AG61" s="135">
        <v>337</v>
      </c>
      <c r="AH61" s="136">
        <v>59</v>
      </c>
      <c r="AI61" s="184">
        <f t="shared" ref="AI61:BF61" si="4">COUNT(AI3:AI60)</f>
        <v>17</v>
      </c>
      <c r="AJ61" s="191">
        <f t="shared" si="4"/>
        <v>2</v>
      </c>
      <c r="AK61" s="190">
        <f t="shared" si="4"/>
        <v>1</v>
      </c>
      <c r="AL61" s="184">
        <f t="shared" si="4"/>
        <v>17</v>
      </c>
      <c r="AM61" s="184">
        <f t="shared" si="4"/>
        <v>1</v>
      </c>
      <c r="AN61" s="184">
        <f t="shared" si="4"/>
        <v>1</v>
      </c>
      <c r="AO61" s="184">
        <f t="shared" si="4"/>
        <v>25</v>
      </c>
      <c r="AP61" s="191">
        <f t="shared" si="4"/>
        <v>1</v>
      </c>
      <c r="AQ61" s="297">
        <f t="shared" si="4"/>
        <v>32</v>
      </c>
      <c r="AR61" s="184">
        <f t="shared" si="4"/>
        <v>5</v>
      </c>
      <c r="AS61" s="184">
        <f t="shared" si="4"/>
        <v>3</v>
      </c>
      <c r="AT61" s="191">
        <f t="shared" si="4"/>
        <v>5</v>
      </c>
      <c r="AU61" s="184">
        <f t="shared" si="4"/>
        <v>2</v>
      </c>
      <c r="AV61" s="191">
        <f t="shared" si="4"/>
        <v>8</v>
      </c>
      <c r="AW61" s="190">
        <f t="shared" si="4"/>
        <v>1</v>
      </c>
      <c r="AX61" s="307">
        <f t="shared" si="4"/>
        <v>3</v>
      </c>
      <c r="AY61" s="184">
        <f t="shared" si="4"/>
        <v>3</v>
      </c>
      <c r="AZ61" s="190">
        <f t="shared" si="4"/>
        <v>13</v>
      </c>
      <c r="BA61" s="184">
        <f t="shared" si="4"/>
        <v>3</v>
      </c>
      <c r="BB61" s="191">
        <f t="shared" si="4"/>
        <v>2</v>
      </c>
      <c r="BC61" s="184">
        <f t="shared" si="4"/>
        <v>9</v>
      </c>
      <c r="BD61" s="184">
        <f t="shared" si="4"/>
        <v>6</v>
      </c>
      <c r="BE61" s="191">
        <f t="shared" si="4"/>
        <v>1</v>
      </c>
      <c r="BF61" s="339">
        <f t="shared" si="4"/>
        <v>9</v>
      </c>
      <c r="BH61" s="133" t="s">
        <v>139</v>
      </c>
      <c r="BI61" s="134"/>
      <c r="BJ61" s="135">
        <v>337</v>
      </c>
      <c r="BK61" s="136">
        <v>59</v>
      </c>
      <c r="BL61" s="190">
        <f t="shared" ref="BL61:BV61" si="5">COUNT(BL3:BL60)</f>
        <v>1</v>
      </c>
      <c r="BM61" s="184">
        <f t="shared" si="5"/>
        <v>2</v>
      </c>
      <c r="BN61" s="173">
        <f t="shared" si="5"/>
        <v>2</v>
      </c>
      <c r="BO61" s="173">
        <f t="shared" si="5"/>
        <v>2</v>
      </c>
      <c r="BP61" s="191">
        <f t="shared" si="5"/>
        <v>1</v>
      </c>
      <c r="BQ61" s="190">
        <f t="shared" si="5"/>
        <v>1</v>
      </c>
      <c r="BR61" s="191">
        <f t="shared" si="5"/>
        <v>4</v>
      </c>
      <c r="BS61" s="184">
        <f t="shared" si="5"/>
        <v>9</v>
      </c>
      <c r="BT61" s="191">
        <f t="shared" si="5"/>
        <v>1</v>
      </c>
      <c r="BU61" s="184">
        <f t="shared" si="5"/>
        <v>11</v>
      </c>
      <c r="BV61" s="318">
        <f t="shared" si="5"/>
        <v>1</v>
      </c>
    </row>
  </sheetData>
  <phoneticPr fontId="2" type="noConversion"/>
  <pageMargins left="0.75" right="0.75" top="1" bottom="1" header="0.5" footer="0.5"/>
  <pageSetup paperSize="9" scale="92" orientation="portrait" horizontalDpi="300" verticalDpi="300" r:id="rId1"/>
  <headerFooter alignWithMargins="0"/>
  <legacyDrawing r:id="rId2"/>
</worksheet>
</file>

<file path=xl/worksheets/sheet63.xml><?xml version="1.0" encoding="utf-8"?>
<worksheet xmlns="http://schemas.openxmlformats.org/spreadsheetml/2006/main" xmlns:r="http://schemas.openxmlformats.org/officeDocument/2006/relationships">
  <sheetPr codeName="Sheet3" enableFormatConditionsCalculation="0">
    <tabColor indexed="9"/>
    <pageSetUpPr fitToPage="1"/>
  </sheetPr>
  <dimension ref="B2:U59"/>
  <sheetViews>
    <sheetView zoomScale="85" workbookViewId="0">
      <pane ySplit="3" topLeftCell="A4" activePane="bottomLeft" state="frozenSplit"/>
      <selection pane="bottomLeft" activeCell="U59" sqref="U59"/>
    </sheetView>
  </sheetViews>
  <sheetFormatPr defaultRowHeight="12.75"/>
  <cols>
    <col min="2" max="2" width="4.85546875" style="1" customWidth="1"/>
    <col min="3" max="3" width="24.5703125" bestFit="1" customWidth="1"/>
    <col min="4" max="9" width="6.42578125" customWidth="1"/>
    <col min="10" max="14" width="6" customWidth="1"/>
    <col min="15" max="15" width="7.140625" customWidth="1"/>
  </cols>
  <sheetData>
    <row r="2" spans="2:21" ht="6" customHeight="1" thickBot="1">
      <c r="C2" s="2"/>
    </row>
    <row r="3" spans="2:21" s="3" customFormat="1" ht="13.5" thickBot="1">
      <c r="B3" s="42"/>
      <c r="C3" s="115" t="s">
        <v>26</v>
      </c>
      <c r="D3" s="113" t="s">
        <v>265</v>
      </c>
      <c r="E3" s="113" t="s">
        <v>266</v>
      </c>
      <c r="F3" s="113" t="s">
        <v>267</v>
      </c>
      <c r="G3" s="113" t="s">
        <v>268</v>
      </c>
      <c r="H3" s="113" t="s">
        <v>274</v>
      </c>
      <c r="I3" s="113" t="s">
        <v>285</v>
      </c>
      <c r="J3" s="113" t="s">
        <v>291</v>
      </c>
      <c r="K3" s="113" t="s">
        <v>299</v>
      </c>
      <c r="L3" s="113" t="s">
        <v>307</v>
      </c>
      <c r="M3" s="113" t="s">
        <v>315</v>
      </c>
      <c r="N3" s="113" t="s">
        <v>327</v>
      </c>
      <c r="O3" s="113" t="s">
        <v>334</v>
      </c>
      <c r="P3" s="113" t="s">
        <v>340</v>
      </c>
      <c r="Q3" s="113" t="s">
        <v>343</v>
      </c>
      <c r="R3" s="113" t="s">
        <v>350</v>
      </c>
      <c r="S3" s="113" t="s">
        <v>359</v>
      </c>
      <c r="T3" s="113" t="s">
        <v>364</v>
      </c>
      <c r="U3" s="113" t="s">
        <v>379</v>
      </c>
    </row>
    <row r="4" spans="2:21">
      <c r="B4" s="98">
        <v>1</v>
      </c>
      <c r="C4" s="104" t="s">
        <v>54</v>
      </c>
      <c r="D4" s="45">
        <v>1078.0006372534572</v>
      </c>
      <c r="E4" s="45">
        <v>1078.0006372534572</v>
      </c>
      <c r="F4" s="45">
        <v>1392.4542455008796</v>
      </c>
      <c r="G4" s="147">
        <v>1392.4542455008796</v>
      </c>
      <c r="H4" s="45">
        <v>1709.0256740723084</v>
      </c>
      <c r="I4" s="45">
        <v>2044.1614186419602</v>
      </c>
      <c r="J4" s="116">
        <v>2044.1614186419602</v>
      </c>
      <c r="K4" s="116">
        <v>2074.1614186419602</v>
      </c>
      <c r="L4" s="116">
        <v>2092.1614186419602</v>
      </c>
      <c r="M4" s="116">
        <v>2239.3253034398658</v>
      </c>
      <c r="N4">
        <v>2431.4632344743486</v>
      </c>
      <c r="O4" s="78">
        <v>2431.4632344743486</v>
      </c>
      <c r="P4" s="78">
        <v>2431.4632344743486</v>
      </c>
      <c r="Q4" s="78">
        <v>2431.4632344743486</v>
      </c>
      <c r="R4" s="78">
        <v>2446</v>
      </c>
      <c r="S4" s="78">
        <v>2474</v>
      </c>
      <c r="T4" s="78">
        <v>2702</v>
      </c>
      <c r="U4" s="78">
        <v>2770</v>
      </c>
    </row>
    <row r="5" spans="2:21">
      <c r="B5" s="98">
        <f t="shared" ref="B5:B32" si="0">B4+1</f>
        <v>2</v>
      </c>
      <c r="C5" s="105" t="s">
        <v>48</v>
      </c>
      <c r="D5" s="45"/>
      <c r="E5" s="45">
        <v>367</v>
      </c>
      <c r="F5" s="45">
        <v>649.3752694334089</v>
      </c>
      <c r="G5" s="146">
        <v>877.47914008505029</v>
      </c>
      <c r="H5" s="146">
        <v>877.47914008505029</v>
      </c>
      <c r="I5" s="343">
        <v>1751.9218602575747</v>
      </c>
      <c r="J5" s="116">
        <v>1751.9218602575747</v>
      </c>
      <c r="K5" s="78">
        <v>2102.3590461872227</v>
      </c>
      <c r="L5" s="78">
        <v>2267.7200802670732</v>
      </c>
      <c r="M5" s="78">
        <v>2308.6635132672986</v>
      </c>
      <c r="N5">
        <v>2532.4998598809589</v>
      </c>
      <c r="O5" s="78">
        <v>2592.4998598809589</v>
      </c>
      <c r="P5" s="78">
        <v>2592.4998598809589</v>
      </c>
      <c r="Q5" s="78">
        <v>2592.4998598809589</v>
      </c>
      <c r="R5" s="78">
        <v>2704</v>
      </c>
      <c r="S5" s="78">
        <v>2704</v>
      </c>
      <c r="T5" s="78">
        <v>2704</v>
      </c>
      <c r="U5" s="78">
        <v>2767</v>
      </c>
    </row>
    <row r="6" spans="2:21">
      <c r="B6" s="98">
        <f t="shared" si="0"/>
        <v>3</v>
      </c>
      <c r="C6" s="105" t="s">
        <v>193</v>
      </c>
      <c r="D6" s="45"/>
      <c r="E6" s="45"/>
      <c r="F6" s="45"/>
      <c r="G6" s="343"/>
      <c r="H6" s="343"/>
      <c r="I6" s="45">
        <v>351.51628099851007</v>
      </c>
      <c r="J6" s="116">
        <v>695.48916790597991</v>
      </c>
      <c r="K6" s="116">
        <v>1143.8241762811892</v>
      </c>
      <c r="L6" s="116">
        <v>1504.5583804933995</v>
      </c>
      <c r="M6" s="116">
        <v>1855.5522533177286</v>
      </c>
      <c r="N6">
        <v>2237.6805856351516</v>
      </c>
      <c r="O6" s="78">
        <v>2309.5615016725505</v>
      </c>
      <c r="P6" s="78">
        <v>2309.5615016725505</v>
      </c>
      <c r="Q6" s="78">
        <v>2340</v>
      </c>
      <c r="R6" s="78">
        <v>2340</v>
      </c>
      <c r="S6" s="78">
        <v>2340</v>
      </c>
      <c r="T6" s="78">
        <v>2340</v>
      </c>
      <c r="U6" s="78">
        <v>2414</v>
      </c>
    </row>
    <row r="7" spans="2:21">
      <c r="B7" s="98">
        <f t="shared" si="0"/>
        <v>4</v>
      </c>
      <c r="C7" s="79" t="s">
        <v>63</v>
      </c>
      <c r="J7" s="45"/>
      <c r="L7" s="45"/>
      <c r="M7" s="45"/>
      <c r="N7" s="78"/>
      <c r="O7" s="78">
        <v>841</v>
      </c>
      <c r="P7" s="78">
        <v>1172.8378511311116</v>
      </c>
      <c r="Q7" s="78">
        <v>1172.8378511311116</v>
      </c>
      <c r="R7" s="78">
        <v>1614</v>
      </c>
      <c r="S7" s="78">
        <v>1804</v>
      </c>
      <c r="T7" s="78">
        <v>1804</v>
      </c>
      <c r="U7" s="78">
        <v>2132</v>
      </c>
    </row>
    <row r="8" spans="2:21">
      <c r="B8" s="98">
        <f t="shared" si="0"/>
        <v>5</v>
      </c>
      <c r="C8" s="79" t="s">
        <v>51</v>
      </c>
      <c r="D8">
        <v>401</v>
      </c>
      <c r="E8">
        <v>928.36516918887742</v>
      </c>
      <c r="F8">
        <v>928.36516918887742</v>
      </c>
      <c r="G8" s="340">
        <v>928.36516918887742</v>
      </c>
      <c r="H8" s="340">
        <v>928.36516918887742</v>
      </c>
      <c r="I8" s="340">
        <v>928.36516918887742</v>
      </c>
      <c r="J8" s="116">
        <v>1249.6614135048262</v>
      </c>
      <c r="K8" s="116">
        <v>1527.0387881830957</v>
      </c>
      <c r="L8" s="116">
        <v>1527.0387881830957</v>
      </c>
      <c r="M8" s="116">
        <v>1658.7718887021574</v>
      </c>
      <c r="N8">
        <v>1838.0822335297437</v>
      </c>
      <c r="O8" s="78">
        <v>1838.0822335297437</v>
      </c>
      <c r="P8" s="78">
        <v>1838.0822335297437</v>
      </c>
      <c r="Q8" s="78">
        <v>1981</v>
      </c>
      <c r="R8" s="78">
        <v>1981</v>
      </c>
      <c r="S8" s="78">
        <v>1981</v>
      </c>
      <c r="T8" s="78">
        <v>1981</v>
      </c>
      <c r="U8" s="78">
        <v>1981</v>
      </c>
    </row>
    <row r="9" spans="2:21">
      <c r="B9" s="98">
        <f t="shared" si="0"/>
        <v>6</v>
      </c>
      <c r="C9" s="105" t="s">
        <v>66</v>
      </c>
      <c r="D9" s="45"/>
      <c r="E9" s="45"/>
      <c r="F9" s="45">
        <v>464.40362358725349</v>
      </c>
      <c r="G9" s="146">
        <v>639.8360135243604</v>
      </c>
      <c r="H9" s="146">
        <v>639.8360135243604</v>
      </c>
      <c r="I9" s="146">
        <v>639.8360135243604</v>
      </c>
      <c r="J9" s="116">
        <v>946.32390030776173</v>
      </c>
      <c r="K9" s="116">
        <v>946.32390030776173</v>
      </c>
      <c r="L9" s="116">
        <v>1279.4247922151344</v>
      </c>
      <c r="M9" s="116">
        <v>1279.4247922151344</v>
      </c>
      <c r="N9">
        <v>1453.5627232496172</v>
      </c>
      <c r="O9" s="78">
        <v>1581.5715577722131</v>
      </c>
      <c r="P9" s="78">
        <v>1581.5715577722131</v>
      </c>
      <c r="Q9" s="309">
        <v>1828</v>
      </c>
      <c r="R9" s="309">
        <v>1828</v>
      </c>
      <c r="S9" s="309">
        <v>1879</v>
      </c>
      <c r="T9" s="309">
        <v>1879</v>
      </c>
      <c r="U9" s="309">
        <v>1945</v>
      </c>
    </row>
    <row r="10" spans="2:21">
      <c r="B10" s="98">
        <f t="shared" si="0"/>
        <v>7</v>
      </c>
      <c r="C10" s="105" t="s">
        <v>184</v>
      </c>
      <c r="D10" s="45"/>
      <c r="E10" s="45"/>
      <c r="F10" s="45"/>
      <c r="G10" s="341">
        <v>384.74935472861705</v>
      </c>
      <c r="H10" s="341">
        <v>644.17792615718849</v>
      </c>
      <c r="I10" s="341">
        <v>644.17792615718849</v>
      </c>
      <c r="J10" s="116">
        <v>960.88655789484403</v>
      </c>
      <c r="K10" s="116">
        <v>960.88655789484403</v>
      </c>
      <c r="L10" s="116">
        <v>1250.1413189440714</v>
      </c>
      <c r="M10" s="116">
        <v>1508.5277724023954</v>
      </c>
      <c r="N10">
        <v>1703.3553586092919</v>
      </c>
      <c r="O10" s="78">
        <v>1703.3553586092919</v>
      </c>
      <c r="P10" s="78">
        <v>1864.3728414716916</v>
      </c>
      <c r="Q10" s="309">
        <v>1901</v>
      </c>
      <c r="R10" s="309">
        <v>1901</v>
      </c>
      <c r="S10" s="309">
        <v>1911</v>
      </c>
      <c r="T10" s="309">
        <v>1911</v>
      </c>
      <c r="U10" s="309">
        <v>1911</v>
      </c>
    </row>
    <row r="11" spans="2:21">
      <c r="B11" s="98">
        <f t="shared" si="0"/>
        <v>8</v>
      </c>
      <c r="C11" s="105" t="s">
        <v>167</v>
      </c>
      <c r="D11" s="45"/>
      <c r="E11" s="45"/>
      <c r="F11" s="45"/>
      <c r="G11" s="45"/>
      <c r="H11" s="45"/>
      <c r="I11" s="45"/>
      <c r="J11" s="45"/>
      <c r="K11" s="116">
        <v>478.83333333333337</v>
      </c>
      <c r="L11" s="116">
        <v>879.04112554112555</v>
      </c>
      <c r="M11" s="116">
        <v>1108.7883782883782</v>
      </c>
      <c r="N11" s="78">
        <v>1511.8472018177899</v>
      </c>
      <c r="O11" s="78">
        <v>1511.8472018177899</v>
      </c>
      <c r="P11" s="78">
        <v>1511.8472018177899</v>
      </c>
      <c r="Q11" s="78">
        <v>1741</v>
      </c>
      <c r="R11" s="78">
        <v>1782</v>
      </c>
      <c r="S11" s="78">
        <v>1845</v>
      </c>
      <c r="T11" s="78">
        <v>1845</v>
      </c>
      <c r="U11" s="78">
        <v>1885</v>
      </c>
    </row>
    <row r="12" spans="2:21">
      <c r="B12" s="98">
        <f t="shared" si="0"/>
        <v>9</v>
      </c>
      <c r="C12" s="79" t="s">
        <v>50</v>
      </c>
      <c r="D12" s="45"/>
      <c r="E12" s="45"/>
      <c r="F12" s="45"/>
      <c r="G12" s="116">
        <v>410.36298823162423</v>
      </c>
      <c r="H12" s="116">
        <v>876.66217865018621</v>
      </c>
      <c r="I12" s="116">
        <v>876.66217865018621</v>
      </c>
      <c r="J12" s="116">
        <v>1162.9464112040939</v>
      </c>
      <c r="K12" s="116">
        <v>1261.7280974129158</v>
      </c>
      <c r="L12" s="116">
        <v>1396.5609192184818</v>
      </c>
      <c r="M12" s="116">
        <v>1524.7690086324483</v>
      </c>
      <c r="N12">
        <v>1632.5071698841523</v>
      </c>
      <c r="O12" s="78">
        <v>1662.5071698841523</v>
      </c>
      <c r="P12" s="78">
        <v>1680.50716988415</v>
      </c>
      <c r="Q12" s="309">
        <v>1711</v>
      </c>
      <c r="R12" s="309">
        <v>1711</v>
      </c>
      <c r="S12" s="309">
        <v>1741</v>
      </c>
      <c r="T12" s="309">
        <v>1741</v>
      </c>
      <c r="U12" s="309">
        <v>1741</v>
      </c>
    </row>
    <row r="13" spans="2:21">
      <c r="B13" s="98">
        <f t="shared" si="0"/>
        <v>10</v>
      </c>
      <c r="C13" s="79" t="s">
        <v>191</v>
      </c>
      <c r="D13" s="45"/>
      <c r="E13" s="45"/>
      <c r="F13" s="45"/>
      <c r="G13" s="45"/>
      <c r="H13" s="116">
        <v>267.82820505908859</v>
      </c>
      <c r="I13" s="116">
        <v>728.30959790125257</v>
      </c>
      <c r="J13" s="116">
        <v>1022.1782331676311</v>
      </c>
      <c r="K13" s="116">
        <v>1022.1782331676311</v>
      </c>
      <c r="L13" s="116">
        <v>1022.1782331676311</v>
      </c>
      <c r="M13" s="116">
        <v>1258.9164931775172</v>
      </c>
      <c r="N13">
        <v>1412.364769039586</v>
      </c>
      <c r="O13" s="78">
        <v>1580.9</v>
      </c>
      <c r="P13" s="78">
        <v>1580.9</v>
      </c>
      <c r="Q13" s="78">
        <v>1580.9</v>
      </c>
      <c r="R13" s="78">
        <v>1644</v>
      </c>
      <c r="S13" s="78">
        <v>1644</v>
      </c>
      <c r="T13" s="78">
        <v>1644</v>
      </c>
      <c r="U13" s="309">
        <v>1728</v>
      </c>
    </row>
    <row r="14" spans="2:21">
      <c r="B14" s="98">
        <f t="shared" si="0"/>
        <v>11</v>
      </c>
      <c r="C14" s="79" t="s">
        <v>169</v>
      </c>
      <c r="D14" s="45"/>
      <c r="E14" s="45"/>
      <c r="F14" s="45"/>
      <c r="G14" s="45"/>
      <c r="H14" s="45"/>
      <c r="I14" s="45"/>
      <c r="J14" s="45"/>
      <c r="K14" s="116">
        <v>460.54361054766736</v>
      </c>
      <c r="L14" s="116">
        <v>749.30012675872899</v>
      </c>
      <c r="M14" s="116">
        <v>835.33398736179379</v>
      </c>
      <c r="N14" s="78">
        <v>1213.007244284006</v>
      </c>
      <c r="O14" s="78">
        <v>1213.007244284006</v>
      </c>
      <c r="P14" s="78">
        <v>1213.007244284006</v>
      </c>
      <c r="Q14" s="78">
        <v>1562</v>
      </c>
      <c r="R14" s="78">
        <v>1580</v>
      </c>
      <c r="S14" s="78">
        <v>1598</v>
      </c>
      <c r="T14" s="78">
        <v>1598</v>
      </c>
      <c r="U14" s="78">
        <v>1647</v>
      </c>
    </row>
    <row r="15" spans="2:21">
      <c r="B15" s="98">
        <f t="shared" si="0"/>
        <v>12</v>
      </c>
      <c r="C15" s="105" t="s">
        <v>33</v>
      </c>
      <c r="D15" s="45"/>
      <c r="E15" s="45"/>
      <c r="F15" s="45"/>
      <c r="G15" s="45"/>
      <c r="H15" s="45"/>
      <c r="I15" s="45">
        <v>411.72161172161179</v>
      </c>
      <c r="J15" s="116">
        <v>739.42643888890166</v>
      </c>
      <c r="K15" s="116">
        <v>1052.6487040609154</v>
      </c>
      <c r="L15" s="116">
        <v>1052.6487040609154</v>
      </c>
      <c r="M15" s="116">
        <v>1052.6487040609154</v>
      </c>
      <c r="N15">
        <v>1052.8341311965939</v>
      </c>
      <c r="O15" s="78">
        <v>1052.8341311965939</v>
      </c>
      <c r="P15" s="78">
        <v>1052.8341311965939</v>
      </c>
      <c r="Q15" s="78">
        <v>1539</v>
      </c>
      <c r="R15" s="78">
        <v>1539</v>
      </c>
      <c r="S15" s="78">
        <v>1539</v>
      </c>
      <c r="T15" s="78">
        <v>1539</v>
      </c>
      <c r="U15" s="78">
        <v>1539</v>
      </c>
    </row>
    <row r="16" spans="2:21">
      <c r="B16" s="98">
        <f t="shared" si="0"/>
        <v>13</v>
      </c>
      <c r="C16" s="79" t="s">
        <v>56</v>
      </c>
      <c r="D16" s="45"/>
      <c r="E16" s="45"/>
      <c r="F16" s="45"/>
      <c r="G16" s="45"/>
      <c r="H16" s="45"/>
      <c r="I16" s="45">
        <v>440.30015922200857</v>
      </c>
      <c r="J16" s="116">
        <v>731.72668652056757</v>
      </c>
      <c r="K16" s="116">
        <v>731.72668652056757</v>
      </c>
      <c r="L16" s="116">
        <v>1014.753424488482</v>
      </c>
      <c r="M16" s="116">
        <v>1175.763525498583</v>
      </c>
      <c r="N16">
        <v>1334.3842151537553</v>
      </c>
      <c r="O16" s="78">
        <v>1334.3842151537553</v>
      </c>
      <c r="P16" s="78">
        <v>1334.3842151537553</v>
      </c>
      <c r="Q16" s="78">
        <v>1334.3842151537553</v>
      </c>
      <c r="R16" s="78">
        <v>1334.3842151537553</v>
      </c>
      <c r="S16" s="78">
        <v>1520</v>
      </c>
      <c r="T16" s="78">
        <v>1520</v>
      </c>
      <c r="U16" s="78">
        <v>1520</v>
      </c>
    </row>
    <row r="17" spans="2:21">
      <c r="B17" s="98">
        <f>B26+1</f>
        <v>17</v>
      </c>
      <c r="C17" s="79" t="s">
        <v>153</v>
      </c>
      <c r="D17" s="45"/>
      <c r="E17" s="45">
        <v>491</v>
      </c>
      <c r="F17" s="45">
        <v>650.98238519408335</v>
      </c>
      <c r="G17" s="342">
        <v>650.98238519408335</v>
      </c>
      <c r="H17" s="342">
        <v>650.98238519408335</v>
      </c>
      <c r="I17" s="342">
        <v>650.98238519408335</v>
      </c>
      <c r="J17" s="116">
        <v>871.66402220076384</v>
      </c>
      <c r="K17" s="116">
        <v>1018.3099849336832</v>
      </c>
      <c r="L17" s="116">
        <v>1018.3099849336832</v>
      </c>
      <c r="M17" s="116">
        <v>1205.352296246308</v>
      </c>
      <c r="N17">
        <v>1338.1109169359631</v>
      </c>
      <c r="O17" s="78">
        <v>1338.1109169359631</v>
      </c>
      <c r="P17" s="78">
        <v>1338.1109169359631</v>
      </c>
      <c r="Q17" s="309">
        <v>1426</v>
      </c>
      <c r="R17" s="309">
        <v>1426</v>
      </c>
      <c r="S17" s="309">
        <v>1426</v>
      </c>
      <c r="T17" s="309">
        <v>1426</v>
      </c>
      <c r="U17" s="309">
        <v>1426</v>
      </c>
    </row>
    <row r="18" spans="2:21">
      <c r="B18" s="98">
        <f>B27+1</f>
        <v>19</v>
      </c>
      <c r="C18" s="105" t="s">
        <v>88</v>
      </c>
      <c r="D18" s="45"/>
      <c r="E18" s="45"/>
      <c r="F18" s="45"/>
      <c r="G18" s="45"/>
      <c r="H18" s="116">
        <v>396.09229555644902</v>
      </c>
      <c r="I18" s="116">
        <v>766.20206610685591</v>
      </c>
      <c r="J18" s="116">
        <v>766.20206610685591</v>
      </c>
      <c r="K18" s="116">
        <v>903.90055856916752</v>
      </c>
      <c r="L18" s="116">
        <v>903.90055856916752</v>
      </c>
      <c r="M18" s="116">
        <v>971.69710647594479</v>
      </c>
      <c r="N18">
        <v>1146.7094919019844</v>
      </c>
      <c r="O18" s="78">
        <v>1192.4194717659964</v>
      </c>
      <c r="P18" s="78">
        <v>1192.4194717659964</v>
      </c>
      <c r="Q18" s="78">
        <v>1192.4194717659964</v>
      </c>
      <c r="R18" s="78">
        <v>1192.4194717659964</v>
      </c>
      <c r="S18" s="309">
        <v>1337</v>
      </c>
      <c r="T18" s="309">
        <v>1337</v>
      </c>
      <c r="U18" s="309">
        <v>1337</v>
      </c>
    </row>
    <row r="19" spans="2:21">
      <c r="B19" s="98">
        <f t="shared" si="0"/>
        <v>20</v>
      </c>
      <c r="C19" s="79" t="s">
        <v>189</v>
      </c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78"/>
      <c r="S19" s="78">
        <v>800</v>
      </c>
      <c r="T19" s="78">
        <v>1215</v>
      </c>
      <c r="U19" s="78">
        <v>1215</v>
      </c>
    </row>
    <row r="20" spans="2:21">
      <c r="B20" s="98">
        <f t="shared" si="0"/>
        <v>21</v>
      </c>
      <c r="C20" s="105" t="s">
        <v>67</v>
      </c>
      <c r="D20" s="45"/>
      <c r="E20" s="45"/>
      <c r="F20" s="45"/>
      <c r="G20" s="45"/>
      <c r="H20" s="116">
        <v>174.95771670190277</v>
      </c>
      <c r="I20" s="116">
        <v>684.47753932454054</v>
      </c>
      <c r="J20" s="116">
        <v>984.31080716263637</v>
      </c>
      <c r="K20" s="116">
        <v>984.31080716263637</v>
      </c>
      <c r="L20" s="116">
        <v>984.31080716263637</v>
      </c>
      <c r="M20" s="116">
        <v>1207.5283059268479</v>
      </c>
      <c r="N20">
        <v>1207.5283059268479</v>
      </c>
      <c r="O20" s="78">
        <v>1207.5283059268479</v>
      </c>
      <c r="P20" s="78">
        <v>1207.5283059268479</v>
      </c>
      <c r="Q20" s="78">
        <v>1207.5283059268479</v>
      </c>
      <c r="R20" s="78">
        <v>1207.5283059268479</v>
      </c>
      <c r="S20" s="78">
        <v>1207.5283059268479</v>
      </c>
      <c r="T20" s="78">
        <v>1207.5283059268479</v>
      </c>
      <c r="U20" s="78">
        <v>1207.5283059268479</v>
      </c>
    </row>
    <row r="21" spans="2:21">
      <c r="B21" s="98">
        <f t="shared" si="0"/>
        <v>22</v>
      </c>
      <c r="C21" s="105" t="s">
        <v>49</v>
      </c>
      <c r="D21" s="45"/>
      <c r="E21" s="45"/>
      <c r="F21" s="45"/>
      <c r="G21" s="45"/>
      <c r="H21" s="45"/>
      <c r="I21" s="45"/>
      <c r="J21" s="116">
        <v>383.37171954219025</v>
      </c>
      <c r="K21" s="116">
        <v>593.07398084872284</v>
      </c>
      <c r="L21" s="116">
        <v>593.07398084872284</v>
      </c>
      <c r="M21" s="116">
        <v>770.36801935243693</v>
      </c>
      <c r="N21" s="78">
        <v>770.36801935243693</v>
      </c>
      <c r="O21" s="78">
        <v>770.36801935243693</v>
      </c>
      <c r="P21" s="78">
        <v>770.36801935243693</v>
      </c>
      <c r="Q21" s="78">
        <v>1108</v>
      </c>
      <c r="R21" s="78">
        <v>1108</v>
      </c>
      <c r="S21" s="78">
        <v>1108</v>
      </c>
      <c r="T21" s="78">
        <v>1108</v>
      </c>
      <c r="U21" s="78">
        <v>1108</v>
      </c>
    </row>
    <row r="22" spans="2:21">
      <c r="B22" s="98">
        <f t="shared" si="0"/>
        <v>23</v>
      </c>
      <c r="C22" s="105" t="s">
        <v>241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78"/>
      <c r="Q22" s="78">
        <v>900</v>
      </c>
      <c r="R22" s="78">
        <v>1039</v>
      </c>
      <c r="S22" s="78">
        <v>1039</v>
      </c>
      <c r="T22" s="78">
        <v>1039</v>
      </c>
      <c r="U22" s="78">
        <v>1039</v>
      </c>
    </row>
    <row r="23" spans="2:21">
      <c r="B23" s="98">
        <f t="shared" si="0"/>
        <v>24</v>
      </c>
      <c r="C23" s="105" t="s">
        <v>137</v>
      </c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78">
        <v>527</v>
      </c>
      <c r="O23" s="78">
        <v>1022</v>
      </c>
      <c r="P23" s="78">
        <v>1022</v>
      </c>
      <c r="Q23" s="78">
        <v>1022</v>
      </c>
      <c r="R23" s="78">
        <v>1022</v>
      </c>
      <c r="S23" s="78">
        <v>1022</v>
      </c>
      <c r="T23" s="78">
        <v>1022</v>
      </c>
      <c r="U23" s="78">
        <v>1022</v>
      </c>
    </row>
    <row r="24" spans="2:21">
      <c r="B24" s="98">
        <f>B16+1</f>
        <v>14</v>
      </c>
    </row>
    <row r="25" spans="2:21">
      <c r="B25" s="98">
        <f>B24+1</f>
        <v>15</v>
      </c>
      <c r="C25" s="79" t="s">
        <v>53</v>
      </c>
      <c r="D25" s="45"/>
      <c r="E25" s="45"/>
      <c r="F25" s="45"/>
      <c r="G25" s="45"/>
      <c r="H25" s="45"/>
      <c r="I25" s="45">
        <v>450.48286466982188</v>
      </c>
      <c r="J25" s="116">
        <v>577.2585902634894</v>
      </c>
      <c r="K25" s="116">
        <v>621.7008013187658</v>
      </c>
      <c r="L25" s="116">
        <v>621.7008013187658</v>
      </c>
      <c r="M25" s="116">
        <v>639.65859026348949</v>
      </c>
      <c r="N25" s="78">
        <v>710.34824543590332</v>
      </c>
      <c r="O25" s="78">
        <v>710.34824543590332</v>
      </c>
      <c r="P25" s="78">
        <v>710.34824543590332</v>
      </c>
      <c r="Q25" s="78">
        <v>765</v>
      </c>
      <c r="R25" s="78">
        <v>765</v>
      </c>
    </row>
    <row r="26" spans="2:21">
      <c r="B26" s="98">
        <f>B25+1</f>
        <v>16</v>
      </c>
      <c r="C26" s="105" t="s">
        <v>87</v>
      </c>
      <c r="D26" s="45"/>
      <c r="E26" s="45"/>
      <c r="F26" s="45"/>
      <c r="G26" s="45"/>
      <c r="H26" s="45"/>
      <c r="I26" s="45">
        <v>336.125</v>
      </c>
      <c r="J26" s="116">
        <v>553.33448616600799</v>
      </c>
      <c r="K26" s="116">
        <v>553.33448616600799</v>
      </c>
      <c r="L26" s="116">
        <v>553.33448616600799</v>
      </c>
      <c r="M26" s="116">
        <v>553.33448616600799</v>
      </c>
      <c r="N26" s="78">
        <v>728.33448616600799</v>
      </c>
      <c r="O26" s="78">
        <v>728.33448616600799</v>
      </c>
      <c r="P26" s="78">
        <v>728.33448616600799</v>
      </c>
      <c r="Q26" s="78">
        <v>728.33448616600799</v>
      </c>
      <c r="R26" s="78">
        <v>728.33448616600799</v>
      </c>
    </row>
    <row r="27" spans="2:21">
      <c r="B27" s="98">
        <f>B17+1</f>
        <v>18</v>
      </c>
      <c r="C27" s="79" t="s">
        <v>65</v>
      </c>
      <c r="D27" s="45"/>
      <c r="E27" s="45"/>
      <c r="F27" s="45"/>
      <c r="G27" s="45"/>
      <c r="H27" s="45"/>
      <c r="I27" s="45"/>
      <c r="J27" s="116">
        <v>315.87589453503159</v>
      </c>
      <c r="K27" s="116">
        <v>623.82757601937635</v>
      </c>
      <c r="L27" s="116">
        <v>623.82757601937635</v>
      </c>
      <c r="M27" s="116">
        <v>623.82757601937635</v>
      </c>
      <c r="N27" s="78">
        <v>787.81515182946123</v>
      </c>
      <c r="O27" s="78">
        <v>787.81515182946123</v>
      </c>
      <c r="P27" s="78">
        <v>787.81515182946123</v>
      </c>
      <c r="Q27" s="78">
        <v>787.81515182946123</v>
      </c>
      <c r="R27" s="78">
        <v>787.81515182946123</v>
      </c>
    </row>
    <row r="28" spans="2:21">
      <c r="B28" s="98" t="e">
        <f>#REF!+1</f>
        <v>#REF!</v>
      </c>
      <c r="C28" s="79" t="s">
        <v>52</v>
      </c>
      <c r="D28" s="45"/>
      <c r="E28" s="45"/>
      <c r="F28" s="45"/>
      <c r="G28" s="45"/>
      <c r="H28" s="45"/>
      <c r="I28" s="45"/>
      <c r="J28" s="116">
        <v>398.26305203269294</v>
      </c>
      <c r="K28" s="116">
        <v>544.28779111270842</v>
      </c>
      <c r="L28" s="116">
        <v>544.28779111270842</v>
      </c>
      <c r="M28" s="116">
        <v>544.28779111270842</v>
      </c>
      <c r="N28" s="78">
        <v>543.99382126346222</v>
      </c>
      <c r="O28" s="78">
        <v>543.99382126346222</v>
      </c>
      <c r="P28" s="78">
        <v>543.99382126346222</v>
      </c>
      <c r="Q28" s="78">
        <v>543.99382126346222</v>
      </c>
      <c r="R28" s="78">
        <v>543.99382126346222</v>
      </c>
    </row>
    <row r="29" spans="2:21">
      <c r="B29" s="98" t="e">
        <f t="shared" si="0"/>
        <v>#REF!</v>
      </c>
      <c r="C29" s="79"/>
      <c r="D29" s="45"/>
      <c r="E29" s="45"/>
      <c r="F29" s="45"/>
      <c r="G29" s="45"/>
      <c r="H29" s="45"/>
      <c r="I29" s="45"/>
      <c r="J29" s="45"/>
      <c r="K29" s="45"/>
      <c r="L29" s="45"/>
      <c r="M29" s="45"/>
    </row>
    <row r="30" spans="2:21">
      <c r="B30" s="98" t="e">
        <f t="shared" si="0"/>
        <v>#REF!</v>
      </c>
      <c r="C30" s="105"/>
      <c r="D30" s="45"/>
      <c r="E30" s="45"/>
      <c r="F30" s="45"/>
      <c r="G30" s="45"/>
      <c r="H30" s="45"/>
      <c r="I30" s="45"/>
      <c r="J30" s="45"/>
      <c r="K30" s="45"/>
      <c r="L30" s="45"/>
      <c r="M30" s="45"/>
    </row>
    <row r="31" spans="2:21">
      <c r="B31" s="98" t="e">
        <f t="shared" si="0"/>
        <v>#REF!</v>
      </c>
      <c r="C31" s="79"/>
      <c r="D31" s="45"/>
      <c r="E31" s="45"/>
      <c r="F31" s="45"/>
      <c r="G31" s="45"/>
      <c r="H31" s="45"/>
      <c r="I31" s="45"/>
      <c r="J31" s="45"/>
      <c r="K31" s="45"/>
      <c r="L31" s="45"/>
      <c r="M31" s="45"/>
    </row>
    <row r="32" spans="2:21">
      <c r="B32" s="98" t="e">
        <f t="shared" si="0"/>
        <v>#REF!</v>
      </c>
      <c r="C32" s="105"/>
      <c r="D32" s="45"/>
      <c r="E32" s="45"/>
      <c r="F32" s="45"/>
      <c r="G32" s="45"/>
      <c r="H32" s="45"/>
      <c r="I32" s="45"/>
      <c r="J32" s="45"/>
      <c r="K32" s="45"/>
      <c r="L32" s="45"/>
      <c r="M32" s="45"/>
    </row>
    <row r="33" spans="2:13">
      <c r="B33" s="98" t="e">
        <f t="shared" ref="B33:B59" si="1">B32+1</f>
        <v>#REF!</v>
      </c>
      <c r="C33" s="79"/>
      <c r="D33" s="45"/>
      <c r="E33" s="45"/>
      <c r="F33" s="45"/>
      <c r="G33" s="45"/>
      <c r="H33" s="45"/>
      <c r="I33" s="45"/>
      <c r="J33" s="45"/>
      <c r="K33" s="45"/>
      <c r="L33" s="45"/>
      <c r="M33" s="45"/>
    </row>
    <row r="34" spans="2:13">
      <c r="B34" s="98" t="e">
        <f t="shared" si="1"/>
        <v>#REF!</v>
      </c>
      <c r="C34" s="105"/>
      <c r="D34" s="45"/>
      <c r="E34" s="45"/>
      <c r="F34" s="45"/>
      <c r="G34" s="45"/>
      <c r="H34" s="45"/>
      <c r="I34" s="45"/>
      <c r="J34" s="45"/>
      <c r="K34" s="45"/>
      <c r="L34" s="45"/>
      <c r="M34" s="45"/>
    </row>
    <row r="35" spans="2:13">
      <c r="B35" s="98" t="e">
        <f t="shared" si="1"/>
        <v>#REF!</v>
      </c>
      <c r="C35" s="148"/>
      <c r="D35" s="45"/>
      <c r="E35" s="45"/>
      <c r="F35" s="45"/>
      <c r="G35" s="45"/>
      <c r="H35" s="45"/>
      <c r="I35" s="45"/>
      <c r="J35" s="45"/>
      <c r="K35" s="45"/>
      <c r="L35" s="45"/>
      <c r="M35" s="45"/>
    </row>
    <row r="36" spans="2:13">
      <c r="B36" s="98" t="e">
        <f t="shared" si="1"/>
        <v>#REF!</v>
      </c>
      <c r="C36" s="105"/>
      <c r="D36" s="45"/>
      <c r="E36" s="45"/>
      <c r="F36" s="45"/>
      <c r="G36" s="45"/>
      <c r="H36" s="45"/>
      <c r="I36" s="45"/>
      <c r="J36" s="45"/>
      <c r="K36" s="45"/>
      <c r="L36" s="45"/>
      <c r="M36" s="45"/>
    </row>
    <row r="37" spans="2:13">
      <c r="B37" s="98" t="e">
        <f t="shared" si="1"/>
        <v>#REF!</v>
      </c>
      <c r="C37" s="79"/>
      <c r="D37" s="45"/>
      <c r="E37" s="45"/>
      <c r="F37" s="45"/>
      <c r="G37" s="45"/>
      <c r="H37" s="45"/>
      <c r="I37" s="45"/>
      <c r="J37" s="45"/>
      <c r="K37" s="45"/>
      <c r="L37" s="45"/>
      <c r="M37" s="45"/>
    </row>
    <row r="38" spans="2:13">
      <c r="B38" s="98" t="e">
        <f t="shared" si="1"/>
        <v>#REF!</v>
      </c>
      <c r="C38" s="105"/>
      <c r="D38" s="45"/>
      <c r="E38" s="45"/>
      <c r="F38" s="45"/>
      <c r="G38" s="45"/>
      <c r="H38" s="45"/>
      <c r="I38" s="45"/>
      <c r="J38" s="45"/>
      <c r="K38" s="45"/>
      <c r="L38" s="45"/>
      <c r="M38" s="45"/>
    </row>
    <row r="39" spans="2:13">
      <c r="B39" s="98" t="e">
        <f t="shared" si="1"/>
        <v>#REF!</v>
      </c>
      <c r="C39" s="79"/>
      <c r="D39" s="45"/>
      <c r="E39" s="45"/>
      <c r="F39" s="45"/>
      <c r="G39" s="45"/>
      <c r="H39" s="45"/>
      <c r="I39" s="45"/>
      <c r="J39" s="45"/>
      <c r="K39" s="45"/>
      <c r="L39" s="45"/>
      <c r="M39" s="45"/>
    </row>
    <row r="40" spans="2:13">
      <c r="B40" s="98" t="e">
        <f t="shared" si="1"/>
        <v>#REF!</v>
      </c>
      <c r="C40" s="105"/>
      <c r="D40" s="45"/>
      <c r="E40" s="45"/>
      <c r="F40" s="45"/>
      <c r="G40" s="45"/>
      <c r="H40" s="45"/>
      <c r="I40" s="45"/>
      <c r="J40" s="45"/>
      <c r="K40" s="45"/>
      <c r="L40" s="45"/>
      <c r="M40" s="45"/>
    </row>
    <row r="41" spans="2:13">
      <c r="B41" s="98" t="e">
        <f t="shared" si="1"/>
        <v>#REF!</v>
      </c>
      <c r="C41" s="79"/>
      <c r="D41" s="45"/>
      <c r="E41" s="45"/>
      <c r="F41" s="45"/>
      <c r="G41" s="45"/>
      <c r="H41" s="45"/>
      <c r="I41" s="45"/>
      <c r="J41" s="45"/>
      <c r="K41" s="45"/>
      <c r="L41" s="45"/>
      <c r="M41" s="45"/>
    </row>
    <row r="42" spans="2:13">
      <c r="B42" s="98" t="e">
        <f t="shared" si="1"/>
        <v>#REF!</v>
      </c>
      <c r="C42" s="105"/>
      <c r="D42" s="45"/>
      <c r="E42" s="45"/>
      <c r="F42" s="45"/>
      <c r="G42" s="45"/>
      <c r="H42" s="45"/>
      <c r="I42" s="45"/>
      <c r="J42" s="45"/>
      <c r="K42" s="45"/>
      <c r="L42" s="45"/>
      <c r="M42" s="45"/>
    </row>
    <row r="43" spans="2:13">
      <c r="B43" s="98" t="e">
        <f t="shared" si="1"/>
        <v>#REF!</v>
      </c>
      <c r="C43" s="79"/>
      <c r="D43" s="45"/>
      <c r="E43" s="45"/>
      <c r="F43" s="45"/>
      <c r="G43" s="45"/>
      <c r="H43" s="45"/>
      <c r="I43" s="45"/>
      <c r="J43" s="45"/>
      <c r="K43" s="45"/>
      <c r="L43" s="45"/>
      <c r="M43" s="45"/>
    </row>
    <row r="44" spans="2:13">
      <c r="B44" s="98" t="e">
        <f t="shared" si="1"/>
        <v>#REF!</v>
      </c>
      <c r="C44" s="105"/>
      <c r="D44" s="45"/>
      <c r="E44" s="45"/>
      <c r="F44" s="45"/>
      <c r="G44" s="45"/>
      <c r="H44" s="45"/>
      <c r="I44" s="45"/>
      <c r="J44" s="45"/>
      <c r="K44" s="45"/>
      <c r="L44" s="45"/>
      <c r="M44" s="45"/>
    </row>
    <row r="45" spans="2:13">
      <c r="B45" s="98" t="e">
        <f t="shared" si="1"/>
        <v>#REF!</v>
      </c>
      <c r="C45" s="79"/>
      <c r="D45" s="45"/>
      <c r="E45" s="45"/>
      <c r="F45" s="45"/>
      <c r="G45" s="45"/>
      <c r="H45" s="45"/>
      <c r="I45" s="45"/>
      <c r="J45" s="45"/>
      <c r="K45" s="45"/>
      <c r="L45" s="45"/>
      <c r="M45" s="45"/>
    </row>
    <row r="46" spans="2:13">
      <c r="B46" s="98" t="e">
        <f t="shared" si="1"/>
        <v>#REF!</v>
      </c>
      <c r="C46" s="105"/>
      <c r="D46" s="45"/>
      <c r="E46" s="45"/>
      <c r="F46" s="45"/>
      <c r="G46" s="45"/>
      <c r="H46" s="45"/>
      <c r="I46" s="45"/>
      <c r="J46" s="45"/>
      <c r="K46" s="45"/>
      <c r="L46" s="45"/>
      <c r="M46" s="45"/>
    </row>
    <row r="47" spans="2:13">
      <c r="B47" s="98" t="e">
        <f t="shared" si="1"/>
        <v>#REF!</v>
      </c>
      <c r="C47" s="79"/>
      <c r="D47" s="45"/>
      <c r="E47" s="45"/>
      <c r="F47" s="45"/>
      <c r="G47" s="45"/>
      <c r="H47" s="45"/>
      <c r="I47" s="45"/>
      <c r="J47" s="45"/>
      <c r="K47" s="45"/>
      <c r="L47" s="45"/>
      <c r="M47" s="45"/>
    </row>
    <row r="48" spans="2:13">
      <c r="B48" s="98" t="e">
        <f t="shared" si="1"/>
        <v>#REF!</v>
      </c>
      <c r="C48" s="105"/>
      <c r="D48" s="45"/>
      <c r="E48" s="45"/>
      <c r="F48" s="45"/>
      <c r="G48" s="45"/>
      <c r="H48" s="45"/>
      <c r="I48" s="45"/>
      <c r="J48" s="45"/>
      <c r="K48" s="45"/>
      <c r="L48" s="45"/>
      <c r="M48" s="45"/>
    </row>
    <row r="49" spans="2:13">
      <c r="B49" s="98" t="e">
        <f t="shared" si="1"/>
        <v>#REF!</v>
      </c>
      <c r="C49" s="79"/>
      <c r="D49" s="45"/>
      <c r="E49" s="45"/>
      <c r="F49" s="45"/>
      <c r="G49" s="45"/>
      <c r="H49" s="45"/>
      <c r="I49" s="45"/>
      <c r="J49" s="45"/>
      <c r="K49" s="45"/>
      <c r="L49" s="45"/>
      <c r="M49" s="45"/>
    </row>
    <row r="50" spans="2:13">
      <c r="B50" s="98" t="e">
        <f t="shared" si="1"/>
        <v>#REF!</v>
      </c>
      <c r="C50" s="105"/>
      <c r="D50" s="45"/>
      <c r="E50" s="45"/>
      <c r="F50" s="45"/>
      <c r="G50" s="45"/>
      <c r="H50" s="45"/>
      <c r="I50" s="45"/>
      <c r="J50" s="45"/>
      <c r="K50" s="45"/>
      <c r="L50" s="45"/>
      <c r="M50" s="45"/>
    </row>
    <row r="51" spans="2:13">
      <c r="B51" s="98" t="e">
        <f t="shared" si="1"/>
        <v>#REF!</v>
      </c>
      <c r="C51" s="79"/>
      <c r="D51" s="45"/>
      <c r="E51" s="45"/>
      <c r="F51" s="45"/>
      <c r="G51" s="45"/>
      <c r="H51" s="45"/>
      <c r="I51" s="45"/>
      <c r="J51" s="45"/>
      <c r="K51" s="45"/>
      <c r="L51" s="45"/>
      <c r="M51" s="45"/>
    </row>
    <row r="52" spans="2:13">
      <c r="B52" s="98" t="e">
        <f t="shared" si="1"/>
        <v>#REF!</v>
      </c>
      <c r="C52" s="105"/>
      <c r="D52" s="45"/>
      <c r="E52" s="45"/>
      <c r="F52" s="45"/>
      <c r="G52" s="45"/>
      <c r="H52" s="45"/>
      <c r="I52" s="45"/>
      <c r="J52" s="45"/>
      <c r="K52" s="45"/>
      <c r="L52" s="45"/>
      <c r="M52" s="45"/>
    </row>
    <row r="53" spans="2:13">
      <c r="B53" s="98" t="e">
        <f t="shared" si="1"/>
        <v>#REF!</v>
      </c>
      <c r="C53" s="79"/>
      <c r="D53" s="45"/>
      <c r="E53" s="45"/>
      <c r="F53" s="45"/>
      <c r="G53" s="45"/>
      <c r="H53" s="45"/>
      <c r="I53" s="45"/>
      <c r="J53" s="45"/>
      <c r="K53" s="45"/>
      <c r="L53" s="45"/>
      <c r="M53" s="45"/>
    </row>
    <row r="54" spans="2:13">
      <c r="B54" s="98" t="e">
        <f t="shared" si="1"/>
        <v>#REF!</v>
      </c>
      <c r="C54" s="105"/>
      <c r="D54" s="45"/>
      <c r="E54" s="45"/>
      <c r="F54" s="45"/>
      <c r="G54" s="45"/>
      <c r="H54" s="45"/>
      <c r="I54" s="45"/>
      <c r="J54" s="45"/>
      <c r="K54" s="45"/>
      <c r="L54" s="45"/>
      <c r="M54" s="45"/>
    </row>
    <row r="55" spans="2:13">
      <c r="B55" s="98" t="e">
        <f t="shared" si="1"/>
        <v>#REF!</v>
      </c>
      <c r="C55" s="79"/>
      <c r="D55" s="45"/>
      <c r="E55" s="45"/>
      <c r="F55" s="45"/>
      <c r="G55" s="45"/>
      <c r="H55" s="45"/>
      <c r="I55" s="45"/>
      <c r="J55" s="45"/>
      <c r="K55" s="45"/>
      <c r="L55" s="45"/>
      <c r="M55" s="45"/>
    </row>
    <row r="56" spans="2:13">
      <c r="B56" s="98" t="e">
        <f t="shared" si="1"/>
        <v>#REF!</v>
      </c>
      <c r="C56" s="105"/>
      <c r="D56" s="45"/>
      <c r="E56" s="45"/>
      <c r="F56" s="45"/>
      <c r="G56" s="45"/>
      <c r="H56" s="45"/>
      <c r="I56" s="45"/>
      <c r="J56" s="45"/>
      <c r="K56" s="45"/>
      <c r="L56" s="45"/>
      <c r="M56" s="45"/>
    </row>
    <row r="57" spans="2:13">
      <c r="B57" s="98" t="e">
        <f t="shared" si="1"/>
        <v>#REF!</v>
      </c>
      <c r="C57" s="79"/>
      <c r="D57" s="45"/>
      <c r="E57" s="45"/>
      <c r="F57" s="45"/>
      <c r="G57" s="45"/>
      <c r="H57" s="45"/>
      <c r="I57" s="45"/>
      <c r="J57" s="45"/>
      <c r="K57" s="45"/>
      <c r="L57" s="45"/>
      <c r="M57" s="45"/>
    </row>
    <row r="58" spans="2:13">
      <c r="B58" s="98" t="e">
        <f t="shared" si="1"/>
        <v>#REF!</v>
      </c>
      <c r="C58" s="105"/>
      <c r="D58" s="45"/>
      <c r="E58" s="45"/>
      <c r="F58" s="45"/>
      <c r="G58" s="45"/>
      <c r="H58" s="45"/>
      <c r="I58" s="45"/>
      <c r="J58" s="45"/>
      <c r="K58" s="45"/>
      <c r="L58" s="45"/>
      <c r="M58" s="45"/>
    </row>
    <row r="59" spans="2:13">
      <c r="B59" s="98" t="e">
        <f t="shared" si="1"/>
        <v>#REF!</v>
      </c>
      <c r="C59" s="79"/>
      <c r="D59" s="45"/>
      <c r="E59" s="45"/>
      <c r="F59" s="45"/>
      <c r="G59" s="45"/>
      <c r="H59" s="45"/>
      <c r="I59" s="45"/>
      <c r="J59" s="45"/>
      <c r="K59" s="45"/>
      <c r="L59" s="45"/>
      <c r="M59" s="45"/>
    </row>
  </sheetData>
  <phoneticPr fontId="2" type="noConversion"/>
  <pageMargins left="0.75" right="0.75" top="1" bottom="1" header="0.5" footer="0.5"/>
  <pageSetup paperSize="8" orientation="portrait" horizontalDpi="300" verticalDpi="300" r:id="rId1"/>
  <headerFooter alignWithMargins="0"/>
  <legacyDrawing r:id="rId2"/>
</worksheet>
</file>

<file path=xl/worksheets/sheet64.xml><?xml version="1.0" encoding="utf-8"?>
<worksheet xmlns="http://schemas.openxmlformats.org/spreadsheetml/2006/main" xmlns:r="http://schemas.openxmlformats.org/officeDocument/2006/relationships">
  <sheetPr codeName="Sheet6" enableFormatConditionsCalculation="0">
    <tabColor indexed="22"/>
  </sheetPr>
  <dimension ref="B1:K22"/>
  <sheetViews>
    <sheetView zoomScale="115" workbookViewId="0"/>
  </sheetViews>
  <sheetFormatPr defaultRowHeight="12.75"/>
  <cols>
    <col min="1" max="1" width="2.140625" customWidth="1"/>
    <col min="2" max="2" width="21" customWidth="1"/>
    <col min="3" max="4" width="6.85546875" style="1" customWidth="1"/>
    <col min="5" max="11" width="6.85546875" customWidth="1"/>
  </cols>
  <sheetData>
    <row r="1" spans="2:11" ht="13.5" thickBot="1"/>
    <row r="2" spans="2:11" s="3" customFormat="1" ht="15.75" customHeight="1" thickBot="1">
      <c r="B2" s="4"/>
      <c r="C2" s="5"/>
      <c r="D2" s="5"/>
      <c r="E2" s="137" t="s">
        <v>74</v>
      </c>
      <c r="F2" s="350" t="s">
        <v>72</v>
      </c>
      <c r="G2" s="351"/>
      <c r="H2" s="351"/>
      <c r="I2" s="352" t="s">
        <v>73</v>
      </c>
      <c r="J2" s="353"/>
      <c r="K2" s="354"/>
    </row>
    <row r="3" spans="2:11" ht="13.5" thickBot="1">
      <c r="B3" s="8" t="s">
        <v>21</v>
      </c>
      <c r="C3" s="8" t="s">
        <v>28</v>
      </c>
      <c r="D3" s="138" t="s">
        <v>144</v>
      </c>
      <c r="E3" s="9" t="s">
        <v>44</v>
      </c>
      <c r="F3" s="25" t="s">
        <v>38</v>
      </c>
      <c r="G3" s="10" t="s">
        <v>39</v>
      </c>
      <c r="H3" s="10" t="s">
        <v>40</v>
      </c>
      <c r="I3" s="25" t="s">
        <v>41</v>
      </c>
      <c r="J3" s="10" t="s">
        <v>42</v>
      </c>
      <c r="K3" s="11" t="s">
        <v>43</v>
      </c>
    </row>
    <row r="4" spans="2:11">
      <c r="B4" s="12" t="s">
        <v>3</v>
      </c>
      <c r="C4" s="38">
        <f>E4/10</f>
        <v>10</v>
      </c>
      <c r="D4" s="139"/>
      <c r="E4" s="21">
        <v>100</v>
      </c>
      <c r="F4" s="26">
        <f>E4*4</f>
        <v>400</v>
      </c>
      <c r="G4" s="13">
        <f>E4*2</f>
        <v>200</v>
      </c>
      <c r="H4" s="13">
        <f>E4</f>
        <v>100</v>
      </c>
      <c r="I4" s="26">
        <f>E4</f>
        <v>100</v>
      </c>
      <c r="J4" s="13">
        <f>I4/2</f>
        <v>50</v>
      </c>
      <c r="K4" s="14">
        <f>J4/2</f>
        <v>25</v>
      </c>
    </row>
    <row r="5" spans="2:11">
      <c r="B5" s="19" t="s">
        <v>0</v>
      </c>
      <c r="C5" s="40">
        <f>E5/10</f>
        <v>18</v>
      </c>
      <c r="D5" s="140"/>
      <c r="E5" s="23">
        <v>180</v>
      </c>
      <c r="F5" s="29">
        <f>E5*4</f>
        <v>720</v>
      </c>
      <c r="G5" s="20">
        <f>E5*2</f>
        <v>360</v>
      </c>
      <c r="H5" s="20">
        <f>E5</f>
        <v>180</v>
      </c>
      <c r="I5" s="29">
        <f>E5</f>
        <v>180</v>
      </c>
      <c r="J5" s="20">
        <f t="shared" ref="J5:K7" si="0">I5/2</f>
        <v>90</v>
      </c>
      <c r="K5" s="30">
        <f t="shared" si="0"/>
        <v>45</v>
      </c>
    </row>
    <row r="6" spans="2:11">
      <c r="B6" s="15" t="s">
        <v>35</v>
      </c>
      <c r="C6" s="39">
        <f>E6/10</f>
        <v>30</v>
      </c>
      <c r="D6" s="141"/>
      <c r="E6" s="22">
        <v>300</v>
      </c>
      <c r="F6" s="27">
        <f>E6*4</f>
        <v>1200</v>
      </c>
      <c r="G6" s="16">
        <f>E6*2</f>
        <v>600</v>
      </c>
      <c r="H6" s="16">
        <f>E6</f>
        <v>300</v>
      </c>
      <c r="I6" s="27">
        <f>E6</f>
        <v>300</v>
      </c>
      <c r="J6" s="16">
        <f t="shared" si="0"/>
        <v>150</v>
      </c>
      <c r="K6" s="28">
        <f t="shared" si="0"/>
        <v>75</v>
      </c>
    </row>
    <row r="7" spans="2:11">
      <c r="B7" s="61" t="s">
        <v>36</v>
      </c>
      <c r="C7" s="62">
        <f>E7/10</f>
        <v>50</v>
      </c>
      <c r="D7" s="142"/>
      <c r="E7" s="63">
        <v>500</v>
      </c>
      <c r="F7" s="65">
        <f>E7*4</f>
        <v>2000</v>
      </c>
      <c r="G7" s="64">
        <f>E7*2</f>
        <v>1000</v>
      </c>
      <c r="H7" s="64">
        <f>E7</f>
        <v>500</v>
      </c>
      <c r="I7" s="65">
        <f>E7</f>
        <v>500</v>
      </c>
      <c r="J7" s="64">
        <f t="shared" si="0"/>
        <v>250</v>
      </c>
      <c r="K7" s="66">
        <f t="shared" si="0"/>
        <v>125</v>
      </c>
    </row>
    <row r="8" spans="2:11" ht="13.5" thickBot="1">
      <c r="B8" s="17" t="s">
        <v>37</v>
      </c>
      <c r="C8" s="41">
        <v>50</v>
      </c>
      <c r="D8" s="143"/>
      <c r="E8" s="24">
        <v>150</v>
      </c>
      <c r="F8" s="31"/>
      <c r="G8" s="18"/>
      <c r="H8" s="18"/>
      <c r="I8" s="31"/>
      <c r="J8" s="18"/>
      <c r="K8" s="32"/>
    </row>
    <row r="10" spans="2:11">
      <c r="B10" t="s">
        <v>146</v>
      </c>
      <c r="C10" s="1">
        <v>1000</v>
      </c>
      <c r="E10" t="s">
        <v>147</v>
      </c>
      <c r="J10" t="s">
        <v>149</v>
      </c>
    </row>
    <row r="11" spans="2:11" ht="13.5" thickBot="1">
      <c r="B11" t="s">
        <v>145</v>
      </c>
      <c r="C11" s="1">
        <v>1</v>
      </c>
      <c r="E11" t="s">
        <v>181</v>
      </c>
    </row>
    <row r="12" spans="2:11">
      <c r="B12" s="33" t="s">
        <v>71</v>
      </c>
      <c r="C12" s="43">
        <v>1</v>
      </c>
      <c r="D12" s="144"/>
    </row>
    <row r="13" spans="2:11" ht="13.5" thickBot="1">
      <c r="B13" s="35" t="s">
        <v>75</v>
      </c>
      <c r="C13" s="37">
        <v>1</v>
      </c>
      <c r="D13" s="144"/>
    </row>
    <row r="14" spans="2:11" ht="13.5" thickBot="1"/>
    <row r="15" spans="2:11" ht="13.5" thickBot="1">
      <c r="C15" s="75" t="s">
        <v>80</v>
      </c>
      <c r="D15" s="76" t="s">
        <v>81</v>
      </c>
    </row>
    <row r="16" spans="2:11">
      <c r="B16" s="74" t="s">
        <v>82</v>
      </c>
      <c r="C16" s="73">
        <v>19</v>
      </c>
      <c r="D16" s="43">
        <v>14</v>
      </c>
    </row>
    <row r="17" spans="2:6" ht="13.5" thickBot="1">
      <c r="B17" s="53" t="s">
        <v>83</v>
      </c>
      <c r="C17" s="71">
        <v>39</v>
      </c>
      <c r="D17" s="37">
        <v>29</v>
      </c>
    </row>
    <row r="18" spans="2:6">
      <c r="B18" s="52" t="s">
        <v>84</v>
      </c>
      <c r="C18" s="77">
        <v>4</v>
      </c>
      <c r="D18" s="46">
        <v>4</v>
      </c>
    </row>
    <row r="19" spans="2:6" ht="13.5" thickBot="1">
      <c r="B19" s="53" t="s">
        <v>85</v>
      </c>
      <c r="C19" s="71">
        <v>9</v>
      </c>
      <c r="D19" s="37">
        <v>9</v>
      </c>
    </row>
    <row r="21" spans="2:6">
      <c r="B21" t="s">
        <v>151</v>
      </c>
      <c r="C21" s="1">
        <v>500</v>
      </c>
      <c r="F21" t="s">
        <v>152</v>
      </c>
    </row>
    <row r="22" spans="2:6">
      <c r="F22" t="s">
        <v>182</v>
      </c>
    </row>
  </sheetData>
  <mergeCells count="2">
    <mergeCell ref="F2:H2"/>
    <mergeCell ref="I2:K2"/>
  </mergeCells>
  <phoneticPr fontId="2" type="noConversion"/>
  <dataValidations count="1">
    <dataValidation type="list" allowBlank="1" showInputMessage="1" showErrorMessage="1" sqref="B4:B8">
      <formula1>Tipo_Gara</formula1>
    </dataValidation>
  </dataValidations>
  <pageMargins left="0.75" right="0.75" top="1" bottom="1" header="0.5" footer="0.5"/>
  <headerFooter alignWithMargins="0"/>
  <legacyDrawing r:id="rId1"/>
</worksheet>
</file>

<file path=xl/worksheets/sheet65.xml><?xml version="1.0" encoding="utf-8"?>
<worksheet xmlns="http://schemas.openxmlformats.org/spreadsheetml/2006/main" xmlns:r="http://schemas.openxmlformats.org/officeDocument/2006/relationships">
  <sheetPr codeName="Sheet10"/>
  <dimension ref="B3:C29"/>
  <sheetViews>
    <sheetView workbookViewId="0"/>
  </sheetViews>
  <sheetFormatPr defaultRowHeight="12.75"/>
  <cols>
    <col min="2" max="2" width="20.7109375" customWidth="1"/>
    <col min="4" max="4" width="16.85546875" customWidth="1"/>
    <col min="5" max="6" width="10.140625" customWidth="1"/>
    <col min="7" max="7" width="14.42578125" bestFit="1" customWidth="1"/>
  </cols>
  <sheetData>
    <row r="3" spans="2:3">
      <c r="B3" s="2" t="s">
        <v>21</v>
      </c>
      <c r="C3" s="2" t="s">
        <v>148</v>
      </c>
    </row>
    <row r="5" spans="2:3">
      <c r="B5" t="s">
        <v>156</v>
      </c>
      <c r="C5">
        <f ca="1">Para!E4</f>
        <v>100</v>
      </c>
    </row>
    <row r="6" spans="2:3">
      <c r="B6" t="s">
        <v>157</v>
      </c>
      <c r="C6">
        <f ca="1">Para!E5</f>
        <v>180</v>
      </c>
    </row>
    <row r="7" spans="2:3">
      <c r="B7" t="s">
        <v>158</v>
      </c>
      <c r="C7">
        <f ca="1">Para!E6</f>
        <v>300</v>
      </c>
    </row>
    <row r="8" spans="2:3">
      <c r="B8" t="s">
        <v>159</v>
      </c>
      <c r="C8">
        <f ca="1">Para!E7</f>
        <v>500</v>
      </c>
    </row>
    <row r="9" spans="2:3">
      <c r="B9" t="s">
        <v>160</v>
      </c>
      <c r="C9">
        <f ca="1">Para!E8</f>
        <v>150</v>
      </c>
    </row>
    <row r="10" spans="2:3">
      <c r="B10" t="s">
        <v>161</v>
      </c>
      <c r="C10">
        <f>C5</f>
        <v>100</v>
      </c>
    </row>
    <row r="11" spans="2:3">
      <c r="B11" t="s">
        <v>162</v>
      </c>
      <c r="C11">
        <f>C6</f>
        <v>180</v>
      </c>
    </row>
    <row r="12" spans="2:3">
      <c r="B12" t="s">
        <v>163</v>
      </c>
      <c r="C12">
        <f>C7</f>
        <v>300</v>
      </c>
    </row>
    <row r="18" spans="2:2">
      <c r="B18" t="s">
        <v>23</v>
      </c>
    </row>
    <row r="19" spans="2:2">
      <c r="B19" t="s">
        <v>10</v>
      </c>
    </row>
    <row r="20" spans="2:2">
      <c r="B20" t="s">
        <v>11</v>
      </c>
    </row>
    <row r="21" spans="2:2">
      <c r="B21" t="s">
        <v>12</v>
      </c>
    </row>
    <row r="22" spans="2:2">
      <c r="B22" t="s">
        <v>13</v>
      </c>
    </row>
    <row r="23" spans="2:2">
      <c r="B23" t="s">
        <v>14</v>
      </c>
    </row>
    <row r="24" spans="2:2">
      <c r="B24" t="s">
        <v>15</v>
      </c>
    </row>
    <row r="25" spans="2:2">
      <c r="B25" t="s">
        <v>16</v>
      </c>
    </row>
    <row r="26" spans="2:2">
      <c r="B26" t="s">
        <v>17</v>
      </c>
    </row>
    <row r="27" spans="2:2">
      <c r="B27" t="s">
        <v>18</v>
      </c>
    </row>
    <row r="28" spans="2:2">
      <c r="B28" t="s">
        <v>19</v>
      </c>
    </row>
    <row r="29" spans="2:2">
      <c r="B29" t="s">
        <v>20</v>
      </c>
    </row>
  </sheetData>
  <phoneticPr fontId="2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33" enableFormatConditionsCalculation="0">
    <tabColor indexed="43"/>
    <pageSetUpPr fitToPage="1"/>
  </sheetPr>
  <dimension ref="B1:T72"/>
  <sheetViews>
    <sheetView workbookViewId="0"/>
  </sheetViews>
  <sheetFormatPr defaultRowHeight="12.75"/>
  <cols>
    <col min="1" max="1" width="2.140625" customWidth="1"/>
    <col min="2" max="2" width="31.7109375" customWidth="1"/>
    <col min="3" max="3" width="6.42578125" style="1" customWidth="1"/>
    <col min="4" max="10" width="6.42578125" customWidth="1"/>
    <col min="11" max="11" width="7.28515625" customWidth="1"/>
    <col min="12" max="13" width="6.42578125" customWidth="1"/>
    <col min="14" max="14" width="3.42578125" customWidth="1"/>
    <col min="15" max="15" width="3.5703125" customWidth="1"/>
    <col min="17" max="17" width="9" customWidth="1"/>
    <col min="18" max="18" width="10.85546875" customWidth="1"/>
    <col min="19" max="19" width="1.85546875" customWidth="1"/>
    <col min="20" max="20" width="11.85546875" customWidth="1"/>
  </cols>
  <sheetData>
    <row r="1" spans="2:20" ht="8.25" customHeight="1">
      <c r="C1"/>
    </row>
    <row r="2" spans="2:20">
      <c r="B2" t="s">
        <v>5</v>
      </c>
      <c r="C2" s="346">
        <v>41760</v>
      </c>
      <c r="D2" s="346"/>
      <c r="H2" t="s">
        <v>125</v>
      </c>
      <c r="J2" t="s">
        <v>134</v>
      </c>
      <c r="T2" s="2" t="s">
        <v>121</v>
      </c>
    </row>
    <row r="3" spans="2:20">
      <c r="B3" t="s">
        <v>2</v>
      </c>
      <c r="C3" s="347" t="s">
        <v>156</v>
      </c>
      <c r="D3" s="348"/>
      <c r="E3" s="348"/>
      <c r="F3" s="349"/>
      <c r="G3" s="6"/>
      <c r="H3" s="112">
        <v>100</v>
      </c>
      <c r="I3" s="6"/>
      <c r="J3" s="70">
        <v>10</v>
      </c>
    </row>
    <row r="4" spans="2:20">
      <c r="B4" t="s">
        <v>6</v>
      </c>
      <c r="C4" s="345" t="s">
        <v>224</v>
      </c>
      <c r="D4" s="345"/>
      <c r="E4" s="345"/>
      <c r="F4" s="345"/>
      <c r="G4" s="345"/>
      <c r="H4" s="345"/>
      <c r="I4" s="345"/>
      <c r="J4" s="345"/>
    </row>
    <row r="5" spans="2:20">
      <c r="B5" t="s">
        <v>7</v>
      </c>
      <c r="C5" s="344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</row>
    <row r="6" spans="2:20">
      <c r="B6" t="s">
        <v>79</v>
      </c>
      <c r="C6" s="344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</row>
    <row r="7" spans="2:20" ht="13.5" thickBot="1">
      <c r="C7"/>
    </row>
    <row r="8" spans="2:20" ht="13.5" thickBot="1">
      <c r="B8" s="2" t="s">
        <v>133</v>
      </c>
      <c r="C8" s="2"/>
      <c r="D8" s="2"/>
      <c r="E8" s="2"/>
      <c r="F8" s="2"/>
      <c r="G8" s="2"/>
      <c r="H8" s="2"/>
      <c r="I8" s="2"/>
      <c r="J8" s="2"/>
      <c r="P8" s="59" t="s">
        <v>8</v>
      </c>
      <c r="Q8" s="56" t="s">
        <v>119</v>
      </c>
      <c r="R8" s="55" t="s">
        <v>120</v>
      </c>
    </row>
    <row r="9" spans="2:20" ht="13.5" thickBot="1">
      <c r="B9" s="25" t="s">
        <v>22</v>
      </c>
      <c r="C9" s="11" t="s">
        <v>26</v>
      </c>
      <c r="D9" s="25" t="s">
        <v>25</v>
      </c>
      <c r="E9" s="11" t="s">
        <v>24</v>
      </c>
      <c r="F9" s="25" t="s">
        <v>31</v>
      </c>
      <c r="G9" s="10" t="s">
        <v>34</v>
      </c>
      <c r="H9" s="10" t="s">
        <v>76</v>
      </c>
      <c r="I9" s="11" t="s">
        <v>77</v>
      </c>
      <c r="J9" s="25" t="s">
        <v>32</v>
      </c>
      <c r="K9" s="11" t="s">
        <v>78</v>
      </c>
      <c r="L9" s="8" t="s">
        <v>4</v>
      </c>
      <c r="M9" s="8" t="s">
        <v>30</v>
      </c>
      <c r="P9" s="59" t="s">
        <v>9</v>
      </c>
      <c r="Q9" s="68">
        <v>115</v>
      </c>
      <c r="R9" s="69"/>
    </row>
    <row r="10" spans="2:20">
      <c r="B10" s="33" t="s">
        <v>54</v>
      </c>
      <c r="C10" s="43" t="s">
        <v>14</v>
      </c>
      <c r="D10" s="33">
        <v>15</v>
      </c>
      <c r="E10" s="152">
        <v>3</v>
      </c>
      <c r="F10" s="153">
        <v>87.068965517241381</v>
      </c>
      <c r="G10" s="154">
        <v>4</v>
      </c>
      <c r="H10" s="154">
        <v>100</v>
      </c>
      <c r="I10" s="155">
        <v>87.068965517241381</v>
      </c>
      <c r="J10" s="153">
        <v>90.909090909090907</v>
      </c>
      <c r="K10" s="155">
        <v>90.909090909090907</v>
      </c>
      <c r="L10" s="156">
        <v>25</v>
      </c>
      <c r="M10" s="157">
        <v>212.97805642633227</v>
      </c>
      <c r="P10" s="67" t="s">
        <v>10</v>
      </c>
      <c r="Q10" s="57"/>
      <c r="R10" s="91"/>
    </row>
    <row r="11" spans="2:20" ht="13.5" thickBot="1">
      <c r="B11" s="35" t="s">
        <v>52</v>
      </c>
      <c r="C11" s="37" t="s">
        <v>14</v>
      </c>
      <c r="D11" s="35">
        <v>68</v>
      </c>
      <c r="E11" s="48">
        <v>19</v>
      </c>
      <c r="F11" s="50">
        <v>41.379310344827587</v>
      </c>
      <c r="G11" s="51">
        <v>3</v>
      </c>
      <c r="H11" s="51">
        <v>100</v>
      </c>
      <c r="I11" s="106">
        <v>41.379310344827587</v>
      </c>
      <c r="J11" s="50">
        <v>42.424242424242422</v>
      </c>
      <c r="K11" s="106">
        <v>42.424242424242422</v>
      </c>
      <c r="L11" s="107"/>
      <c r="M11" s="108">
        <v>93.803552769070009</v>
      </c>
      <c r="P11" s="60" t="s">
        <v>11</v>
      </c>
      <c r="Q11" s="58"/>
      <c r="R11" s="54"/>
    </row>
    <row r="12" spans="2:20">
      <c r="F12" s="7"/>
      <c r="I12" s="78"/>
      <c r="J12" s="7"/>
      <c r="K12" s="78"/>
      <c r="L12" s="78"/>
      <c r="M12" s="78"/>
      <c r="P12" s="60" t="s">
        <v>12</v>
      </c>
      <c r="Q12" s="58"/>
      <c r="R12" s="87"/>
    </row>
    <row r="13" spans="2:20">
      <c r="B13" s="99" t="s">
        <v>106</v>
      </c>
      <c r="F13" s="7"/>
      <c r="I13" s="78"/>
      <c r="J13" s="7"/>
      <c r="K13" s="78"/>
      <c r="L13" s="78"/>
      <c r="M13" s="78"/>
      <c r="P13" s="60" t="s">
        <v>13</v>
      </c>
      <c r="Q13" s="58"/>
      <c r="R13" s="87"/>
    </row>
    <row r="14" spans="2:20">
      <c r="B14" s="101" t="s">
        <v>26</v>
      </c>
      <c r="C14" s="100"/>
      <c r="D14" s="102" t="s">
        <v>122</v>
      </c>
      <c r="E14" s="100"/>
      <c r="F14" s="100"/>
      <c r="G14" s="100"/>
      <c r="H14" s="100"/>
      <c r="I14" s="100"/>
      <c r="J14" s="100"/>
      <c r="K14" s="100"/>
      <c r="L14" s="100"/>
      <c r="M14" s="78"/>
      <c r="P14" s="60" t="s">
        <v>14</v>
      </c>
      <c r="Q14" s="58">
        <v>32</v>
      </c>
      <c r="R14" s="54"/>
    </row>
    <row r="15" spans="2:20">
      <c r="B15" s="101" t="s">
        <v>25</v>
      </c>
      <c r="D15" s="103" t="s">
        <v>123</v>
      </c>
      <c r="F15" s="7"/>
      <c r="I15" s="78"/>
      <c r="J15" s="7"/>
      <c r="K15" s="78"/>
      <c r="L15" s="78"/>
      <c r="M15" s="78"/>
      <c r="P15" s="60" t="s">
        <v>15</v>
      </c>
      <c r="Q15" s="58"/>
      <c r="R15" s="54"/>
    </row>
    <row r="16" spans="2:20">
      <c r="B16" s="101" t="s">
        <v>24</v>
      </c>
      <c r="D16" s="103" t="s">
        <v>124</v>
      </c>
      <c r="F16" s="7"/>
      <c r="I16" s="78"/>
      <c r="J16" s="7"/>
      <c r="K16" s="78"/>
      <c r="L16" s="78"/>
      <c r="M16" s="78"/>
      <c r="P16" s="60" t="s">
        <v>16</v>
      </c>
      <c r="Q16" s="58"/>
      <c r="R16" s="87"/>
    </row>
    <row r="17" spans="2:18">
      <c r="B17" s="101" t="s">
        <v>31</v>
      </c>
      <c r="D17" s="103" t="s">
        <v>129</v>
      </c>
      <c r="F17" s="7"/>
      <c r="I17" s="78"/>
      <c r="J17" s="7"/>
      <c r="K17" s="78"/>
      <c r="L17" s="78"/>
      <c r="M17" s="78"/>
      <c r="P17" s="60" t="s">
        <v>17</v>
      </c>
      <c r="Q17" s="58"/>
      <c r="R17" s="87"/>
    </row>
    <row r="18" spans="2:18">
      <c r="B18" s="101" t="s">
        <v>34</v>
      </c>
      <c r="D18" s="103" t="s">
        <v>126</v>
      </c>
      <c r="F18" s="7"/>
      <c r="I18" s="78"/>
      <c r="J18" s="7"/>
      <c r="K18" s="78"/>
      <c r="L18" s="78"/>
      <c r="M18" s="78"/>
      <c r="P18" s="60" t="s">
        <v>18</v>
      </c>
      <c r="Q18" s="58"/>
      <c r="R18" s="87"/>
    </row>
    <row r="19" spans="2:18">
      <c r="B19" s="101" t="s">
        <v>76</v>
      </c>
      <c r="D19" s="103" t="s">
        <v>127</v>
      </c>
      <c r="F19" s="7"/>
      <c r="I19" s="78"/>
      <c r="J19" s="7"/>
      <c r="K19" s="78"/>
      <c r="L19" s="78"/>
      <c r="M19" s="78"/>
      <c r="P19" s="85" t="s">
        <v>19</v>
      </c>
      <c r="Q19" s="86"/>
      <c r="R19" s="87"/>
    </row>
    <row r="20" spans="2:18" ht="13.5" thickBot="1">
      <c r="B20" s="101" t="s">
        <v>77</v>
      </c>
      <c r="D20" s="103" t="s">
        <v>128</v>
      </c>
      <c r="F20" s="7"/>
      <c r="I20" s="78"/>
      <c r="J20" s="7"/>
      <c r="K20" s="78"/>
      <c r="L20" s="78"/>
      <c r="M20" s="78"/>
      <c r="P20" s="88" t="s">
        <v>20</v>
      </c>
      <c r="Q20" s="89"/>
      <c r="R20" s="90"/>
    </row>
    <row r="21" spans="2:18">
      <c r="B21" s="101" t="s">
        <v>32</v>
      </c>
      <c r="D21" s="103" t="s">
        <v>130</v>
      </c>
      <c r="F21" s="7"/>
      <c r="I21" s="78"/>
      <c r="J21" s="7"/>
      <c r="K21" s="78"/>
      <c r="L21" s="78"/>
      <c r="M21" s="78"/>
    </row>
    <row r="22" spans="2:18">
      <c r="B22" s="101" t="s">
        <v>78</v>
      </c>
      <c r="D22" s="103" t="s">
        <v>131</v>
      </c>
      <c r="F22" s="7"/>
      <c r="I22" s="78"/>
      <c r="J22" s="7"/>
      <c r="K22" s="78"/>
      <c r="L22" s="78"/>
      <c r="M22" s="78"/>
    </row>
    <row r="23" spans="2:18">
      <c r="B23" s="101" t="s">
        <v>4</v>
      </c>
      <c r="D23" s="103" t="s">
        <v>132</v>
      </c>
      <c r="F23" s="7"/>
      <c r="I23" s="78"/>
      <c r="J23" s="7"/>
      <c r="K23" s="78"/>
      <c r="L23" s="78"/>
      <c r="M23" s="78"/>
    </row>
    <row r="24" spans="2:18">
      <c r="B24" s="101" t="s">
        <v>30</v>
      </c>
      <c r="D24" s="103" t="s">
        <v>135</v>
      </c>
      <c r="F24" s="7"/>
      <c r="I24" s="78"/>
      <c r="J24" s="7"/>
      <c r="K24" s="78"/>
      <c r="L24" s="78"/>
      <c r="M24" s="78"/>
    </row>
    <row r="25" spans="2:18">
      <c r="F25" s="7"/>
      <c r="I25" s="78"/>
      <c r="J25" s="7"/>
      <c r="K25" s="78"/>
      <c r="L25" s="78"/>
      <c r="M25" s="78"/>
    </row>
    <row r="26" spans="2:18">
      <c r="F26" s="7"/>
      <c r="I26" s="78"/>
      <c r="J26" s="7"/>
      <c r="K26" s="78"/>
      <c r="L26" s="78"/>
      <c r="M26" s="78"/>
    </row>
    <row r="27" spans="2:18">
      <c r="F27" s="7"/>
      <c r="I27" s="78"/>
      <c r="J27" s="7"/>
      <c r="K27" s="78"/>
      <c r="L27" s="78"/>
      <c r="M27" s="78"/>
    </row>
    <row r="28" spans="2:18">
      <c r="F28" s="7"/>
      <c r="I28" s="78"/>
      <c r="J28" s="7"/>
      <c r="K28" s="78"/>
      <c r="L28" s="78"/>
      <c r="M28" s="78"/>
    </row>
    <row r="29" spans="2:18">
      <c r="F29" s="7"/>
      <c r="I29" s="78"/>
      <c r="J29" s="7"/>
      <c r="K29" s="78"/>
      <c r="L29" s="78"/>
      <c r="M29" s="78"/>
    </row>
    <row r="30" spans="2:18">
      <c r="F30" s="7"/>
      <c r="I30" s="78"/>
      <c r="J30" s="7"/>
      <c r="K30" s="78"/>
      <c r="L30" s="78"/>
      <c r="M30" s="78"/>
    </row>
    <row r="31" spans="2:18">
      <c r="F31" s="7"/>
      <c r="I31" s="78"/>
      <c r="J31" s="7"/>
      <c r="K31" s="78"/>
      <c r="L31" s="78"/>
      <c r="M31" s="78"/>
    </row>
    <row r="32" spans="2:18">
      <c r="F32" s="7"/>
      <c r="I32" s="78"/>
      <c r="J32" s="7"/>
      <c r="K32" s="78"/>
      <c r="L32" s="78"/>
      <c r="M32" s="78"/>
    </row>
    <row r="33" spans="6:13">
      <c r="F33" s="7"/>
      <c r="I33" s="78"/>
      <c r="J33" s="7"/>
      <c r="K33" s="78"/>
      <c r="L33" s="78"/>
      <c r="M33" s="78"/>
    </row>
    <row r="34" spans="6:13">
      <c r="F34" s="7"/>
      <c r="I34" s="78"/>
      <c r="J34" s="7"/>
      <c r="K34" s="78"/>
      <c r="L34" s="78"/>
      <c r="M34" s="78"/>
    </row>
    <row r="35" spans="6:13">
      <c r="F35" s="7"/>
      <c r="I35" s="78"/>
      <c r="J35" s="7"/>
      <c r="K35" s="78"/>
      <c r="L35" s="78"/>
      <c r="M35" s="78"/>
    </row>
    <row r="36" spans="6:13">
      <c r="F36" s="7"/>
      <c r="I36" s="78"/>
      <c r="J36" s="7"/>
      <c r="K36" s="78"/>
      <c r="L36" s="78"/>
      <c r="M36" s="78"/>
    </row>
    <row r="37" spans="6:13">
      <c r="F37" s="7"/>
      <c r="I37" s="78"/>
      <c r="J37" s="7"/>
      <c r="K37" s="78"/>
      <c r="L37" s="78"/>
      <c r="M37" s="78"/>
    </row>
    <row r="38" spans="6:13">
      <c r="F38" s="7"/>
      <c r="I38" s="78"/>
      <c r="J38" s="7"/>
      <c r="K38" s="78"/>
      <c r="L38" s="78"/>
      <c r="M38" s="78"/>
    </row>
    <row r="39" spans="6:13">
      <c r="F39" s="7"/>
      <c r="I39" s="78"/>
      <c r="J39" s="7"/>
      <c r="K39" s="78"/>
      <c r="L39" s="78"/>
      <c r="M39" s="78"/>
    </row>
    <row r="40" spans="6:13">
      <c r="F40" s="7"/>
      <c r="I40" s="78"/>
      <c r="J40" s="7"/>
      <c r="K40" s="78"/>
      <c r="L40" s="78"/>
      <c r="M40" s="78"/>
    </row>
    <row r="41" spans="6:13">
      <c r="I41" s="78"/>
      <c r="J41" s="72"/>
      <c r="K41" s="78"/>
      <c r="L41" s="78"/>
      <c r="M41" s="78"/>
    </row>
    <row r="42" spans="6:13">
      <c r="I42" s="78"/>
      <c r="J42" s="72"/>
      <c r="K42" s="78"/>
      <c r="L42" s="78"/>
      <c r="M42" s="78"/>
    </row>
    <row r="43" spans="6:13">
      <c r="I43" s="78"/>
      <c r="J43" s="72"/>
      <c r="K43" s="78"/>
      <c r="L43" s="78"/>
      <c r="M43" s="78"/>
    </row>
    <row r="44" spans="6:13">
      <c r="I44" s="78"/>
      <c r="J44" s="72"/>
      <c r="K44" s="78"/>
      <c r="L44" s="78"/>
      <c r="M44" s="78"/>
    </row>
    <row r="45" spans="6:13">
      <c r="I45" s="78"/>
      <c r="J45" s="72"/>
      <c r="K45" s="78"/>
      <c r="L45" s="78"/>
      <c r="M45" s="78"/>
    </row>
    <row r="46" spans="6:13">
      <c r="I46" s="78"/>
      <c r="J46" s="72"/>
      <c r="K46" s="78"/>
      <c r="L46" s="78"/>
      <c r="M46" s="78"/>
    </row>
    <row r="47" spans="6:13">
      <c r="I47" s="78"/>
      <c r="J47" s="72"/>
      <c r="K47" s="78"/>
      <c r="L47" s="78"/>
      <c r="M47" s="78"/>
    </row>
    <row r="48" spans="6:13">
      <c r="I48" s="78"/>
      <c r="J48" s="72"/>
      <c r="K48" s="78"/>
      <c r="L48" s="78"/>
      <c r="M48" s="78"/>
    </row>
    <row r="49" spans="9:13">
      <c r="I49" s="78"/>
      <c r="J49" s="72"/>
      <c r="K49" s="78"/>
      <c r="L49" s="78"/>
      <c r="M49" s="78"/>
    </row>
    <row r="50" spans="9:13">
      <c r="I50" s="78"/>
      <c r="J50" s="72"/>
      <c r="K50" s="78"/>
      <c r="L50" s="78"/>
      <c r="M50" s="78"/>
    </row>
    <row r="51" spans="9:13">
      <c r="I51" s="78"/>
      <c r="J51" s="72"/>
      <c r="K51" s="78"/>
      <c r="L51" s="78"/>
      <c r="M51" s="78"/>
    </row>
    <row r="52" spans="9:13">
      <c r="I52" s="78"/>
      <c r="J52" s="72"/>
      <c r="K52" s="78"/>
      <c r="L52" s="78"/>
      <c r="M52" s="78"/>
    </row>
    <row r="53" spans="9:13">
      <c r="I53" s="78"/>
      <c r="K53" s="78"/>
      <c r="L53" s="78"/>
      <c r="M53" s="78"/>
    </row>
    <row r="54" spans="9:13">
      <c r="I54" s="78"/>
      <c r="K54" s="78"/>
      <c r="L54" s="78"/>
      <c r="M54" s="78"/>
    </row>
    <row r="55" spans="9:13">
      <c r="I55" s="78"/>
      <c r="K55" s="78"/>
      <c r="L55" s="78"/>
      <c r="M55" s="78"/>
    </row>
    <row r="56" spans="9:13">
      <c r="I56" s="78"/>
      <c r="K56" s="78"/>
      <c r="L56" s="78"/>
      <c r="M56" s="78"/>
    </row>
    <row r="57" spans="9:13">
      <c r="I57" s="78"/>
      <c r="K57" s="78"/>
      <c r="L57" s="78"/>
      <c r="M57" s="78"/>
    </row>
    <row r="58" spans="9:13">
      <c r="I58" s="78"/>
      <c r="K58" s="78"/>
      <c r="L58" s="78"/>
      <c r="M58" s="78"/>
    </row>
    <row r="59" spans="9:13">
      <c r="I59" s="78"/>
      <c r="K59" s="78"/>
      <c r="L59" s="78"/>
      <c r="M59" s="78"/>
    </row>
    <row r="60" spans="9:13">
      <c r="I60" s="78"/>
      <c r="K60" s="78"/>
      <c r="L60" s="78"/>
      <c r="M60" s="78"/>
    </row>
    <row r="61" spans="9:13">
      <c r="I61" s="78"/>
      <c r="K61" s="78"/>
      <c r="L61" s="78"/>
      <c r="M61" s="78"/>
    </row>
    <row r="62" spans="9:13">
      <c r="I62" s="78"/>
      <c r="K62" s="78"/>
      <c r="L62" s="78"/>
      <c r="M62" s="78"/>
    </row>
    <row r="63" spans="9:13">
      <c r="I63" s="78"/>
      <c r="K63" s="78"/>
      <c r="L63" s="78"/>
      <c r="M63" s="78"/>
    </row>
    <row r="64" spans="9:13">
      <c r="I64" s="78"/>
      <c r="K64" s="78"/>
      <c r="L64" s="78"/>
      <c r="M64" s="78"/>
    </row>
    <row r="65" spans="9:13">
      <c r="I65" s="78"/>
      <c r="K65" s="78"/>
      <c r="L65" s="78"/>
      <c r="M65" s="78"/>
    </row>
    <row r="66" spans="9:13">
      <c r="I66" s="78"/>
      <c r="K66" s="78"/>
      <c r="L66" s="78"/>
      <c r="M66" s="78"/>
    </row>
    <row r="67" spans="9:13">
      <c r="I67" s="78"/>
      <c r="K67" s="78"/>
      <c r="L67" s="78"/>
      <c r="M67" s="78"/>
    </row>
    <row r="68" spans="9:13">
      <c r="I68" s="78"/>
      <c r="K68" s="78"/>
      <c r="L68" s="78"/>
      <c r="M68" s="78"/>
    </row>
    <row r="69" spans="9:13">
      <c r="I69" s="78"/>
      <c r="K69" s="78"/>
      <c r="L69" s="78"/>
      <c r="M69" s="78"/>
    </row>
    <row r="70" spans="9:13">
      <c r="I70" s="78"/>
      <c r="K70" s="78"/>
      <c r="L70" s="78"/>
      <c r="M70" s="78"/>
    </row>
    <row r="71" spans="9:13">
      <c r="K71" s="78"/>
      <c r="L71" s="78"/>
      <c r="M71" s="78"/>
    </row>
    <row r="72" spans="9:13">
      <c r="K72" s="78"/>
      <c r="L72" s="78"/>
      <c r="M72" s="78"/>
    </row>
  </sheetData>
  <mergeCells count="5">
    <mergeCell ref="C6:P6"/>
    <mergeCell ref="C2:D2"/>
    <mergeCell ref="C3:F3"/>
    <mergeCell ref="C4:J4"/>
    <mergeCell ref="C5:P5"/>
  </mergeCells>
  <phoneticPr fontId="2" type="noConversion"/>
  <dataValidations count="2">
    <dataValidation type="list" allowBlank="1" showInputMessage="1" showErrorMessage="1" sqref="K7 K10:K11">
      <formula1>Atleta_F</formula1>
    </dataValidation>
    <dataValidation type="list" allowBlank="1" showInputMessage="1" showErrorMessage="1" sqref="C3:F3">
      <formula1>Tipo_Gara</formula1>
    </dataValidation>
  </dataValidations>
  <pageMargins left="0.28999999999999998" right="0.28000000000000003" top="0.31" bottom="0.16" header="0.21" footer="7.0000000000000007E-2"/>
  <pageSetup paperSize="9" orientation="landscape" horizontalDpi="1200" verticalDpi="1200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34" enableFormatConditionsCalculation="0">
    <tabColor indexed="22"/>
    <pageSetUpPr fitToPage="1"/>
  </sheetPr>
  <dimension ref="B1:T20"/>
  <sheetViews>
    <sheetView workbookViewId="0"/>
  </sheetViews>
  <sheetFormatPr defaultRowHeight="12.75"/>
  <cols>
    <col min="1" max="1" width="2.140625" customWidth="1"/>
    <col min="2" max="2" width="31.7109375" customWidth="1"/>
    <col min="3" max="3" width="6.42578125" style="1" customWidth="1"/>
    <col min="4" max="10" width="6.42578125" customWidth="1"/>
    <col min="11" max="11" width="7.28515625" customWidth="1"/>
    <col min="12" max="13" width="6.42578125" customWidth="1"/>
    <col min="14" max="14" width="3.42578125" customWidth="1"/>
    <col min="15" max="15" width="3.5703125" customWidth="1"/>
    <col min="17" max="17" width="9" customWidth="1"/>
    <col min="18" max="18" width="10.85546875" customWidth="1"/>
    <col min="19" max="19" width="1.85546875" customWidth="1"/>
    <col min="20" max="20" width="11.85546875" customWidth="1"/>
  </cols>
  <sheetData>
    <row r="1" spans="2:20" ht="8.25" customHeight="1">
      <c r="C1"/>
    </row>
    <row r="2" spans="2:20">
      <c r="B2" t="s">
        <v>5</v>
      </c>
      <c r="C2" s="346">
        <v>41760</v>
      </c>
      <c r="D2" s="346"/>
      <c r="H2" t="s">
        <v>125</v>
      </c>
      <c r="J2" t="s">
        <v>134</v>
      </c>
      <c r="T2" s="2" t="s">
        <v>121</v>
      </c>
    </row>
    <row r="3" spans="2:20">
      <c r="B3" t="s">
        <v>2</v>
      </c>
      <c r="C3" s="347" t="s">
        <v>161</v>
      </c>
      <c r="D3" s="348"/>
      <c r="E3" s="348"/>
      <c r="F3" s="349"/>
      <c r="G3" s="6"/>
      <c r="H3" s="112">
        <v>100</v>
      </c>
      <c r="I3" s="6"/>
      <c r="J3" s="70">
        <v>10</v>
      </c>
    </row>
    <row r="4" spans="2:20">
      <c r="B4" t="s">
        <v>6</v>
      </c>
      <c r="C4" s="345" t="s">
        <v>224</v>
      </c>
      <c r="D4" s="345"/>
      <c r="E4" s="345"/>
      <c r="F4" s="345"/>
      <c r="G4" s="345"/>
      <c r="H4" s="345"/>
      <c r="I4" s="345"/>
      <c r="J4" s="345"/>
    </row>
    <row r="5" spans="2:20">
      <c r="B5" t="s">
        <v>7</v>
      </c>
      <c r="C5" s="344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</row>
    <row r="6" spans="2:20">
      <c r="B6" t="s">
        <v>79</v>
      </c>
      <c r="C6" s="344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</row>
    <row r="7" spans="2:20" ht="13.5" thickBot="1">
      <c r="C7"/>
    </row>
    <row r="8" spans="2:20" ht="13.5" thickBot="1">
      <c r="B8" s="2" t="s">
        <v>133</v>
      </c>
      <c r="C8" s="2"/>
      <c r="D8" s="2"/>
      <c r="E8" s="2"/>
      <c r="F8" s="2"/>
      <c r="G8" s="2"/>
      <c r="H8" s="2"/>
      <c r="I8" s="2"/>
      <c r="J8" s="2"/>
      <c r="P8" s="59" t="s">
        <v>8</v>
      </c>
      <c r="Q8" s="56" t="s">
        <v>119</v>
      </c>
      <c r="R8" s="55" t="s">
        <v>120</v>
      </c>
    </row>
    <row r="9" spans="2:20" ht="13.5" thickBot="1">
      <c r="B9" s="25" t="s">
        <v>22</v>
      </c>
      <c r="C9" s="11" t="s">
        <v>26</v>
      </c>
      <c r="D9" s="25" t="s">
        <v>25</v>
      </c>
      <c r="E9" s="11" t="s">
        <v>24</v>
      </c>
      <c r="F9" s="25" t="s">
        <v>31</v>
      </c>
      <c r="G9" s="10" t="s">
        <v>34</v>
      </c>
      <c r="H9" s="10" t="s">
        <v>76</v>
      </c>
      <c r="I9" s="11" t="s">
        <v>77</v>
      </c>
      <c r="J9" s="25" t="s">
        <v>32</v>
      </c>
      <c r="K9" s="11" t="s">
        <v>78</v>
      </c>
      <c r="L9" s="8" t="s">
        <v>4</v>
      </c>
      <c r="M9" s="8" t="s">
        <v>30</v>
      </c>
      <c r="P9" s="59" t="s">
        <v>9</v>
      </c>
      <c r="Q9" s="68">
        <v>152</v>
      </c>
      <c r="R9" s="69"/>
    </row>
    <row r="10" spans="2:20" ht="13.5" thickBot="1">
      <c r="B10" s="166" t="s">
        <v>191</v>
      </c>
      <c r="C10" s="167" t="s">
        <v>13</v>
      </c>
      <c r="D10" s="166">
        <v>66</v>
      </c>
      <c r="E10" s="168">
        <v>16</v>
      </c>
      <c r="F10" s="169">
        <v>56.862745098039213</v>
      </c>
      <c r="G10" s="170">
        <v>12</v>
      </c>
      <c r="H10" s="170">
        <v>0</v>
      </c>
      <c r="I10" s="171">
        <v>0</v>
      </c>
      <c r="J10" s="169">
        <v>44.827586206896555</v>
      </c>
      <c r="K10" s="171">
        <v>0</v>
      </c>
      <c r="L10" s="172"/>
      <c r="M10" s="160">
        <v>10</v>
      </c>
      <c r="P10" s="67" t="s">
        <v>10</v>
      </c>
      <c r="Q10" s="57"/>
      <c r="R10" s="91"/>
    </row>
    <row r="11" spans="2:20">
      <c r="P11" s="60" t="s">
        <v>11</v>
      </c>
      <c r="Q11" s="58"/>
      <c r="R11" s="54"/>
    </row>
    <row r="12" spans="2:20">
      <c r="P12" s="60" t="s">
        <v>12</v>
      </c>
      <c r="Q12" s="58"/>
      <c r="R12" s="87"/>
    </row>
    <row r="13" spans="2:20">
      <c r="P13" s="60" t="s">
        <v>13</v>
      </c>
      <c r="Q13" s="58">
        <v>28</v>
      </c>
      <c r="R13" s="87"/>
    </row>
    <row r="14" spans="2:20">
      <c r="P14" s="60" t="s">
        <v>14</v>
      </c>
      <c r="Q14" s="58"/>
      <c r="R14" s="54"/>
    </row>
    <row r="15" spans="2:20">
      <c r="P15" s="60" t="s">
        <v>15</v>
      </c>
      <c r="Q15" s="58"/>
      <c r="R15" s="54"/>
    </row>
    <row r="16" spans="2:20">
      <c r="P16" s="60" t="s">
        <v>16</v>
      </c>
      <c r="Q16" s="58"/>
      <c r="R16" s="87"/>
    </row>
    <row r="17" spans="16:18">
      <c r="P17" s="60" t="s">
        <v>17</v>
      </c>
      <c r="Q17" s="58"/>
      <c r="R17" s="87"/>
    </row>
    <row r="18" spans="16:18">
      <c r="P18" s="60" t="s">
        <v>18</v>
      </c>
      <c r="Q18" s="58"/>
      <c r="R18" s="87"/>
    </row>
    <row r="19" spans="16:18">
      <c r="P19" s="85" t="s">
        <v>19</v>
      </c>
      <c r="Q19" s="86"/>
      <c r="R19" s="87"/>
    </row>
    <row r="20" spans="16:18" ht="13.5" thickBot="1">
      <c r="P20" s="88" t="s">
        <v>20</v>
      </c>
      <c r="Q20" s="89"/>
      <c r="R20" s="90"/>
    </row>
  </sheetData>
  <mergeCells count="5">
    <mergeCell ref="C6:P6"/>
    <mergeCell ref="C2:D2"/>
    <mergeCell ref="C3:F3"/>
    <mergeCell ref="C4:J4"/>
    <mergeCell ref="C5:P5"/>
  </mergeCells>
  <phoneticPr fontId="2" type="noConversion"/>
  <dataValidations count="2">
    <dataValidation type="list" allowBlank="1" showInputMessage="1" showErrorMessage="1" sqref="K7 K10">
      <formula1>Atleta_F</formula1>
    </dataValidation>
    <dataValidation type="list" allowBlank="1" showInputMessage="1" showErrorMessage="1" sqref="C3:F3">
      <formula1>Tipo_Gara</formula1>
    </dataValidation>
  </dataValidations>
  <pageMargins left="0.28999999999999998" right="0.28000000000000003" top="0.31" bottom="0.16" header="0.21" footer="7.0000000000000007E-2"/>
  <pageSetup paperSize="9" orientation="landscape" horizontalDpi="1200" verticalDpi="1200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35" enableFormatConditionsCalculation="0">
    <tabColor indexed="11"/>
    <pageSetUpPr fitToPage="1"/>
  </sheetPr>
  <dimension ref="B1:T20"/>
  <sheetViews>
    <sheetView workbookViewId="0"/>
  </sheetViews>
  <sheetFormatPr defaultRowHeight="12.75"/>
  <cols>
    <col min="1" max="1" width="2.140625" customWidth="1"/>
    <col min="2" max="2" width="31.7109375" customWidth="1"/>
    <col min="3" max="3" width="6.42578125" style="1" customWidth="1"/>
    <col min="4" max="10" width="6.42578125" customWidth="1"/>
    <col min="11" max="11" width="7.28515625" customWidth="1"/>
    <col min="12" max="13" width="6.42578125" customWidth="1"/>
    <col min="14" max="14" width="3.42578125" customWidth="1"/>
    <col min="15" max="15" width="3.5703125" customWidth="1"/>
    <col min="17" max="17" width="9" customWidth="1"/>
    <col min="18" max="18" width="10.85546875" customWidth="1"/>
    <col min="19" max="19" width="1.85546875" customWidth="1"/>
    <col min="20" max="20" width="11.85546875" customWidth="1"/>
  </cols>
  <sheetData>
    <row r="1" spans="2:20" ht="8.25" customHeight="1">
      <c r="C1"/>
    </row>
    <row r="2" spans="2:20">
      <c r="B2" t="s">
        <v>5</v>
      </c>
      <c r="C2" s="346">
        <v>41769</v>
      </c>
      <c r="D2" s="346"/>
      <c r="H2" t="s">
        <v>125</v>
      </c>
      <c r="J2" t="s">
        <v>134</v>
      </c>
      <c r="T2" s="2" t="s">
        <v>121</v>
      </c>
    </row>
    <row r="3" spans="2:20">
      <c r="B3" t="s">
        <v>2</v>
      </c>
      <c r="C3" s="347" t="s">
        <v>157</v>
      </c>
      <c r="D3" s="348"/>
      <c r="E3" s="348"/>
      <c r="F3" s="349"/>
      <c r="G3" s="6"/>
      <c r="H3" s="112">
        <v>180</v>
      </c>
      <c r="I3" s="6"/>
      <c r="J3" s="70">
        <v>18</v>
      </c>
    </row>
    <row r="4" spans="2:20">
      <c r="B4" t="s">
        <v>6</v>
      </c>
      <c r="C4" s="345" t="s">
        <v>228</v>
      </c>
      <c r="D4" s="345"/>
      <c r="E4" s="345"/>
      <c r="F4" s="345"/>
      <c r="G4" s="345"/>
      <c r="H4" s="345"/>
      <c r="I4" s="345"/>
      <c r="J4" s="345"/>
    </row>
    <row r="5" spans="2:20">
      <c r="B5" t="s">
        <v>7</v>
      </c>
      <c r="C5" s="344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</row>
    <row r="6" spans="2:20">
      <c r="B6" t="s">
        <v>79</v>
      </c>
      <c r="C6" s="344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</row>
    <row r="7" spans="2:20" ht="13.5" thickBot="1">
      <c r="C7"/>
    </row>
    <row r="8" spans="2:20" ht="13.5" thickBot="1">
      <c r="B8" s="2" t="s">
        <v>133</v>
      </c>
      <c r="C8" s="2"/>
      <c r="D8" s="2"/>
      <c r="E8" s="2"/>
      <c r="F8" s="2"/>
      <c r="G8" s="2"/>
      <c r="H8" s="2"/>
      <c r="I8" s="2"/>
      <c r="J8" s="2"/>
      <c r="P8" s="59" t="s">
        <v>8</v>
      </c>
      <c r="Q8" s="56" t="s">
        <v>119</v>
      </c>
      <c r="R8" s="55" t="s">
        <v>120</v>
      </c>
    </row>
    <row r="9" spans="2:20" ht="13.5" thickBot="1">
      <c r="B9" s="25" t="s">
        <v>22</v>
      </c>
      <c r="C9" s="11" t="s">
        <v>26</v>
      </c>
      <c r="D9" s="25" t="s">
        <v>25</v>
      </c>
      <c r="E9" s="11" t="s">
        <v>24</v>
      </c>
      <c r="F9" s="25" t="s">
        <v>31</v>
      </c>
      <c r="G9" s="10" t="s">
        <v>34</v>
      </c>
      <c r="H9" s="10" t="s">
        <v>76</v>
      </c>
      <c r="I9" s="11" t="s">
        <v>77</v>
      </c>
      <c r="J9" s="25" t="s">
        <v>32</v>
      </c>
      <c r="K9" s="11" t="s">
        <v>78</v>
      </c>
      <c r="L9" s="8" t="s">
        <v>4</v>
      </c>
      <c r="M9" s="8" t="s">
        <v>30</v>
      </c>
      <c r="P9" s="59" t="s">
        <v>9</v>
      </c>
      <c r="Q9" s="68">
        <v>492</v>
      </c>
      <c r="R9" s="69">
        <v>53</v>
      </c>
    </row>
    <row r="10" spans="2:20">
      <c r="B10" s="33" t="s">
        <v>167</v>
      </c>
      <c r="C10" s="43" t="s">
        <v>229</v>
      </c>
      <c r="D10" s="33">
        <v>17</v>
      </c>
      <c r="E10" s="152">
        <v>4</v>
      </c>
      <c r="F10" s="153">
        <v>68.518518518518519</v>
      </c>
      <c r="G10" s="154">
        <v>4</v>
      </c>
      <c r="H10" s="154">
        <v>180</v>
      </c>
      <c r="I10" s="155">
        <v>123.33333333333334</v>
      </c>
      <c r="J10" s="153">
        <v>60</v>
      </c>
      <c r="K10" s="155">
        <v>108</v>
      </c>
      <c r="L10" s="156"/>
      <c r="M10" s="157">
        <v>249.33333333333334</v>
      </c>
      <c r="P10" s="67" t="s">
        <v>10</v>
      </c>
      <c r="Q10" s="57"/>
      <c r="R10" s="91"/>
    </row>
    <row r="11" spans="2:20">
      <c r="B11" s="34" t="s">
        <v>66</v>
      </c>
      <c r="C11" s="36" t="s">
        <v>15</v>
      </c>
      <c r="D11" s="34">
        <v>141</v>
      </c>
      <c r="E11" s="47">
        <v>17</v>
      </c>
      <c r="F11" s="49">
        <v>71.399594320486813</v>
      </c>
      <c r="G11" s="45">
        <v>7</v>
      </c>
      <c r="H11" s="45">
        <v>160</v>
      </c>
      <c r="I11" s="109">
        <v>114.2393509127789</v>
      </c>
      <c r="J11" s="49">
        <v>84.112149532710276</v>
      </c>
      <c r="K11" s="109">
        <v>134.57943925233644</v>
      </c>
      <c r="L11" s="110"/>
      <c r="M11" s="111">
        <v>266.81879016511533</v>
      </c>
      <c r="P11" s="60" t="s">
        <v>11</v>
      </c>
      <c r="Q11" s="58"/>
      <c r="R11" s="54"/>
    </row>
    <row r="12" spans="2:20">
      <c r="B12" s="34" t="s">
        <v>169</v>
      </c>
      <c r="C12" s="36" t="s">
        <v>13</v>
      </c>
      <c r="D12" s="34">
        <v>201</v>
      </c>
      <c r="E12" s="47">
        <v>45</v>
      </c>
      <c r="F12" s="49">
        <v>59.229208924949297</v>
      </c>
      <c r="G12" s="45">
        <v>6</v>
      </c>
      <c r="H12" s="45">
        <v>0</v>
      </c>
      <c r="I12" s="109">
        <v>0</v>
      </c>
      <c r="J12" s="49">
        <v>50</v>
      </c>
      <c r="K12" s="109">
        <v>0</v>
      </c>
      <c r="L12" s="110"/>
      <c r="M12" s="111">
        <v>18</v>
      </c>
      <c r="P12" s="60" t="s">
        <v>12</v>
      </c>
      <c r="Q12" s="58"/>
      <c r="R12" s="87"/>
    </row>
    <row r="13" spans="2:20">
      <c r="B13" s="34" t="s">
        <v>153</v>
      </c>
      <c r="C13" s="36" t="s">
        <v>13</v>
      </c>
      <c r="D13" s="34">
        <v>351</v>
      </c>
      <c r="E13" s="47">
        <v>70</v>
      </c>
      <c r="F13" s="49">
        <v>28.803245436105477</v>
      </c>
      <c r="G13" s="45">
        <v>8</v>
      </c>
      <c r="H13" s="45">
        <v>0</v>
      </c>
      <c r="I13" s="109">
        <v>0</v>
      </c>
      <c r="J13" s="49">
        <v>22.222222222222221</v>
      </c>
      <c r="K13" s="109">
        <v>0</v>
      </c>
      <c r="L13" s="110"/>
      <c r="M13" s="111">
        <v>18</v>
      </c>
      <c r="P13" s="60" t="s">
        <v>13</v>
      </c>
      <c r="Q13" s="58">
        <v>89</v>
      </c>
      <c r="R13" s="54">
        <v>9</v>
      </c>
    </row>
    <row r="14" spans="2:20">
      <c r="B14" s="34" t="s">
        <v>57</v>
      </c>
      <c r="C14" s="36" t="s">
        <v>15</v>
      </c>
      <c r="D14" s="34">
        <v>376</v>
      </c>
      <c r="E14" s="47">
        <v>75</v>
      </c>
      <c r="F14" s="49">
        <v>23.732251521298174</v>
      </c>
      <c r="G14" s="45">
        <v>6</v>
      </c>
      <c r="H14" s="45">
        <v>180</v>
      </c>
      <c r="I14" s="109">
        <v>42.718052738336709</v>
      </c>
      <c r="J14" s="49">
        <v>29.906542056074763</v>
      </c>
      <c r="K14" s="109">
        <v>53.831775700934578</v>
      </c>
      <c r="L14" s="110"/>
      <c r="M14" s="111">
        <v>114.54982843927129</v>
      </c>
      <c r="P14" s="60" t="s">
        <v>14</v>
      </c>
      <c r="Q14" s="58"/>
      <c r="R14" s="54"/>
    </row>
    <row r="15" spans="2:20" ht="13.5" thickBot="1">
      <c r="B15" s="35" t="s">
        <v>94</v>
      </c>
      <c r="C15" s="37" t="s">
        <v>13</v>
      </c>
      <c r="D15" s="35">
        <v>385</v>
      </c>
      <c r="E15" s="48">
        <v>74</v>
      </c>
      <c r="F15" s="50">
        <v>21.906693711967545</v>
      </c>
      <c r="G15" s="51">
        <v>6</v>
      </c>
      <c r="H15" s="51">
        <v>180</v>
      </c>
      <c r="I15" s="106">
        <v>39.43204868154158</v>
      </c>
      <c r="J15" s="50">
        <v>17.777777777777779</v>
      </c>
      <c r="K15" s="106">
        <v>32</v>
      </c>
      <c r="L15" s="107"/>
      <c r="M15" s="108">
        <v>89.432048681541573</v>
      </c>
      <c r="P15" s="60" t="s">
        <v>15</v>
      </c>
      <c r="Q15" s="58">
        <v>106</v>
      </c>
      <c r="R15" s="54"/>
    </row>
    <row r="16" spans="2:20">
      <c r="P16" s="60" t="s">
        <v>16</v>
      </c>
      <c r="Q16" s="58"/>
      <c r="R16" s="87"/>
    </row>
    <row r="17" spans="16:18">
      <c r="P17" s="60" t="s">
        <v>17</v>
      </c>
      <c r="Q17" s="58"/>
      <c r="R17" s="87"/>
    </row>
    <row r="18" spans="16:18">
      <c r="P18" s="60" t="s">
        <v>18</v>
      </c>
      <c r="Q18" s="58"/>
      <c r="R18" s="87"/>
    </row>
    <row r="19" spans="16:18">
      <c r="P19" s="85" t="s">
        <v>19</v>
      </c>
      <c r="Q19" s="86"/>
      <c r="R19" s="87"/>
    </row>
    <row r="20" spans="16:18" ht="13.5" thickBot="1">
      <c r="P20" s="88" t="s">
        <v>20</v>
      </c>
      <c r="Q20" s="89"/>
      <c r="R20" s="90"/>
    </row>
  </sheetData>
  <mergeCells count="5">
    <mergeCell ref="C6:P6"/>
    <mergeCell ref="C2:D2"/>
    <mergeCell ref="C3:F3"/>
    <mergeCell ref="C4:J4"/>
    <mergeCell ref="C5:P5"/>
  </mergeCells>
  <phoneticPr fontId="2" type="noConversion"/>
  <dataValidations count="2">
    <dataValidation type="list" allowBlank="1" showInputMessage="1" showErrorMessage="1" sqref="K7 K10:K15">
      <formula1>Atleta_F</formula1>
    </dataValidation>
    <dataValidation type="list" allowBlank="1" showInputMessage="1" showErrorMessage="1" sqref="C3:F3">
      <formula1>Tipo_Gara</formula1>
    </dataValidation>
  </dataValidations>
  <pageMargins left="0.28999999999999998" right="0.28000000000000003" top="0.31" bottom="0.16" header="0.21" footer="7.0000000000000007E-2"/>
  <pageSetup paperSize="9" orientation="landscape" horizontalDpi="1200" verticalDpi="12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65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69</vt:i4>
      </vt:variant>
    </vt:vector>
  </HeadingPairs>
  <TitlesOfParts>
    <vt:vector size="135" baseType="lpstr">
      <vt:lpstr>03-16 Rom</vt:lpstr>
      <vt:lpstr>03-23 Man</vt:lpstr>
      <vt:lpstr>04-06 Gal</vt:lpstr>
      <vt:lpstr>04-13 Cre</vt:lpstr>
      <vt:lpstr>04-13 Can</vt:lpstr>
      <vt:lpstr>04-13 Vol</vt:lpstr>
      <vt:lpstr>05-01 Pav</vt:lpstr>
      <vt:lpstr>05-01 Bus</vt:lpstr>
      <vt:lpstr>05-10 Cal</vt:lpstr>
      <vt:lpstr>05-11 Rim</vt:lpstr>
      <vt:lpstr>05-18 Pie</vt:lpstr>
      <vt:lpstr>05-18 Man</vt:lpstr>
      <vt:lpstr>05-25 Pia</vt:lpstr>
      <vt:lpstr>05-25 Mil</vt:lpstr>
      <vt:lpstr>06-01 Rap</vt:lpstr>
      <vt:lpstr>06-01 Eol</vt:lpstr>
      <vt:lpstr>06-01 Nib</vt:lpstr>
      <vt:lpstr>06-02 Nol</vt:lpstr>
      <vt:lpstr>06-04 IT1</vt:lpstr>
      <vt:lpstr>06-05 IT2</vt:lpstr>
      <vt:lpstr>06-07 IT4</vt:lpstr>
      <vt:lpstr>06-08 IT5</vt:lpstr>
      <vt:lpstr>06-14 Bar</vt:lpstr>
      <vt:lpstr>06-21 Lus</vt:lpstr>
      <vt:lpstr>06-22 Idr</vt:lpstr>
      <vt:lpstr>06-22 Id</vt:lpstr>
      <vt:lpstr>06-22 Bar</vt:lpstr>
      <vt:lpstr>06-28 Sir</vt:lpstr>
      <vt:lpstr>06-29 Don</vt:lpstr>
      <vt:lpstr>07-05 Rev</vt:lpstr>
      <vt:lpstr>07-06 Ise</vt:lpstr>
      <vt:lpstr>07-06 Par</vt:lpstr>
      <vt:lpstr>07-18 SOC</vt:lpstr>
      <vt:lpstr>07-20 Lec</vt:lpstr>
      <vt:lpstr>07-20 Bra</vt:lpstr>
      <vt:lpstr>07-20 Led</vt:lpstr>
      <vt:lpstr>07-27 Cor</vt:lpstr>
      <vt:lpstr>07-27 Mad</vt:lpstr>
      <vt:lpstr>07-27 Aro</vt:lpstr>
      <vt:lpstr>07-27 Zur</vt:lpstr>
      <vt:lpstr>08-03 Bel</vt:lpstr>
      <vt:lpstr>08-24 Lov</vt:lpstr>
      <vt:lpstr>08-30 Mal</vt:lpstr>
      <vt:lpstr>08-30 Lav</vt:lpstr>
      <vt:lpstr>08-31 Lav</vt:lpstr>
      <vt:lpstr>09-06 For</vt:lpstr>
      <vt:lpstr>09-07 For</vt:lpstr>
      <vt:lpstr>09-07 Cre</vt:lpstr>
      <vt:lpstr>09-07 Mer</vt:lpstr>
      <vt:lpstr>09-07 San</vt:lpstr>
      <vt:lpstr>09-07 Bag</vt:lpstr>
      <vt:lpstr>09-14 Gre</vt:lpstr>
      <vt:lpstr>09-14 Chi</vt:lpstr>
      <vt:lpstr>09-20 Lan</vt:lpstr>
      <vt:lpstr>09-20 Lid</vt:lpstr>
      <vt:lpstr>09-21 Lid</vt:lpstr>
      <vt:lpstr>09-21 XgS</vt:lpstr>
      <vt:lpstr>09-21 XgO</vt:lpstr>
      <vt:lpstr>09-21 XgM</vt:lpstr>
      <vt:lpstr>Atleti-M</vt:lpstr>
      <vt:lpstr>Summ</vt:lpstr>
      <vt:lpstr>Sum2</vt:lpstr>
      <vt:lpstr>Storico</vt:lpstr>
      <vt:lpstr>Para</vt:lpstr>
      <vt:lpstr>Data</vt:lpstr>
      <vt:lpstr>Stor Ch</vt:lpstr>
      <vt:lpstr>Atleta_F</vt:lpstr>
      <vt:lpstr>Storico!Atleta_M</vt:lpstr>
      <vt:lpstr>Atleta_M</vt:lpstr>
      <vt:lpstr>Atleti_D</vt:lpstr>
      <vt:lpstr>Categorie</vt:lpstr>
      <vt:lpstr>'03-16 Rom'!Print_Area</vt:lpstr>
      <vt:lpstr>'03-23 Man'!Print_Area</vt:lpstr>
      <vt:lpstr>'04-06 Gal'!Print_Area</vt:lpstr>
      <vt:lpstr>'04-13 Can'!Print_Area</vt:lpstr>
      <vt:lpstr>'04-13 Cre'!Print_Area</vt:lpstr>
      <vt:lpstr>'04-13 Vol'!Print_Area</vt:lpstr>
      <vt:lpstr>'05-01 Bus'!Print_Area</vt:lpstr>
      <vt:lpstr>'05-01 Pav'!Print_Area</vt:lpstr>
      <vt:lpstr>'05-10 Cal'!Print_Area</vt:lpstr>
      <vt:lpstr>'05-11 Rim'!Print_Area</vt:lpstr>
      <vt:lpstr>'05-18 Man'!Print_Area</vt:lpstr>
      <vt:lpstr>'05-18 Pie'!Print_Area</vt:lpstr>
      <vt:lpstr>'05-25 Mil'!Print_Area</vt:lpstr>
      <vt:lpstr>'05-25 Pia'!Print_Area</vt:lpstr>
      <vt:lpstr>'06-01 Eol'!Print_Area</vt:lpstr>
      <vt:lpstr>'06-01 Nib'!Print_Area</vt:lpstr>
      <vt:lpstr>'06-01 Rap'!Print_Area</vt:lpstr>
      <vt:lpstr>'06-02 Nol'!Print_Area</vt:lpstr>
      <vt:lpstr>'06-04 IT1'!Print_Area</vt:lpstr>
      <vt:lpstr>'06-05 IT2'!Print_Area</vt:lpstr>
      <vt:lpstr>'06-07 IT4'!Print_Area</vt:lpstr>
      <vt:lpstr>'06-08 IT5'!Print_Area</vt:lpstr>
      <vt:lpstr>'06-14 Bar'!Print_Area</vt:lpstr>
      <vt:lpstr>'06-21 Lus'!Print_Area</vt:lpstr>
      <vt:lpstr>'06-22 Bar'!Print_Area</vt:lpstr>
      <vt:lpstr>'06-22 Id'!Print_Area</vt:lpstr>
      <vt:lpstr>'06-22 Idr'!Print_Area</vt:lpstr>
      <vt:lpstr>'06-28 Sir'!Print_Area</vt:lpstr>
      <vt:lpstr>'06-29 Don'!Print_Area</vt:lpstr>
      <vt:lpstr>'07-05 Rev'!Print_Area</vt:lpstr>
      <vt:lpstr>'07-06 Ise'!Print_Area</vt:lpstr>
      <vt:lpstr>'07-06 Par'!Print_Area</vt:lpstr>
      <vt:lpstr>'07-18 SOC'!Print_Area</vt:lpstr>
      <vt:lpstr>'07-20 Bra'!Print_Area</vt:lpstr>
      <vt:lpstr>'07-20 Lec'!Print_Area</vt:lpstr>
      <vt:lpstr>'07-20 Led'!Print_Area</vt:lpstr>
      <vt:lpstr>'07-27 Aro'!Print_Area</vt:lpstr>
      <vt:lpstr>'07-27 Cor'!Print_Area</vt:lpstr>
      <vt:lpstr>'07-27 Mad'!Print_Area</vt:lpstr>
      <vt:lpstr>'07-27 Zur'!Print_Area</vt:lpstr>
      <vt:lpstr>'08-03 Bel'!Print_Area</vt:lpstr>
      <vt:lpstr>'08-24 Lov'!Print_Area</vt:lpstr>
      <vt:lpstr>'08-30 Lav'!Print_Area</vt:lpstr>
      <vt:lpstr>'08-30 Mal'!Print_Area</vt:lpstr>
      <vt:lpstr>'08-31 Lav'!Print_Area</vt:lpstr>
      <vt:lpstr>'09-06 For'!Print_Area</vt:lpstr>
      <vt:lpstr>'09-07 Bag'!Print_Area</vt:lpstr>
      <vt:lpstr>'09-07 Cre'!Print_Area</vt:lpstr>
      <vt:lpstr>'09-07 For'!Print_Area</vt:lpstr>
      <vt:lpstr>'09-07 Mer'!Print_Area</vt:lpstr>
      <vt:lpstr>'09-07 San'!Print_Area</vt:lpstr>
      <vt:lpstr>'09-14 Chi'!Print_Area</vt:lpstr>
      <vt:lpstr>'09-14 Gre'!Print_Area</vt:lpstr>
      <vt:lpstr>'09-20 Lan'!Print_Area</vt:lpstr>
      <vt:lpstr>'09-20 Lid'!Print_Area</vt:lpstr>
      <vt:lpstr>'09-21 Lid'!Print_Area</vt:lpstr>
      <vt:lpstr>'09-21 XgM'!Print_Area</vt:lpstr>
      <vt:lpstr>'09-21 XgO'!Print_Area</vt:lpstr>
      <vt:lpstr>'09-21 XgS'!Print_Area</vt:lpstr>
      <vt:lpstr>'Atleti-M'!Print_Area</vt:lpstr>
      <vt:lpstr>Storico!Print_Area</vt:lpstr>
      <vt:lpstr>Sum2!Print_Area</vt:lpstr>
      <vt:lpstr>Summ!Print_Area</vt:lpstr>
      <vt:lpstr>Tipo_Gara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Federica</dc:creator>
  <cp:lastModifiedBy>mat</cp:lastModifiedBy>
  <cp:lastPrinted>2014-09-22T19:05:12Z</cp:lastPrinted>
  <dcterms:created xsi:type="dcterms:W3CDTF">1996-10-14T23:33:28Z</dcterms:created>
  <dcterms:modified xsi:type="dcterms:W3CDTF">2014-09-23T12:42:22Z</dcterms:modified>
</cp:coreProperties>
</file>